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1 НЕДЕЛЯ\"/>
    </mc:Choice>
  </mc:AlternateContent>
  <xr:revisionPtr revIDLastSave="0" documentId="13_ncr:1_{362B1D72-28C2-4F81-95DE-BE4678221C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безлактозная диет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6nvqJhqKMtsRnWtV/h8K7BT4b5A=="/>
    </ext>
  </extLst>
</workbook>
</file>

<file path=xl/calcChain.xml><?xml version="1.0" encoding="utf-8"?>
<calcChain xmlns="http://schemas.openxmlformats.org/spreadsheetml/2006/main">
  <c r="E201" i="1" l="1"/>
  <c r="F201" i="1"/>
  <c r="G201" i="1"/>
  <c r="D201" i="1"/>
  <c r="E160" i="1"/>
  <c r="F160" i="1"/>
  <c r="G160" i="1"/>
  <c r="D160" i="1"/>
  <c r="E144" i="1"/>
  <c r="F144" i="1"/>
  <c r="G144" i="1"/>
  <c r="D144" i="1"/>
  <c r="E63" i="1"/>
  <c r="F63" i="1"/>
  <c r="G63" i="1"/>
  <c r="D63" i="1"/>
  <c r="G197" i="1"/>
  <c r="F197" i="1"/>
  <c r="E197" i="1"/>
  <c r="D197" i="1"/>
  <c r="G190" i="1"/>
  <c r="F190" i="1"/>
  <c r="E190" i="1"/>
  <c r="D190" i="1"/>
  <c r="G184" i="1"/>
  <c r="F184" i="1"/>
  <c r="E184" i="1"/>
  <c r="D184" i="1"/>
  <c r="G175" i="1"/>
  <c r="F175" i="1"/>
  <c r="F203" i="1" s="1"/>
  <c r="E175" i="1"/>
  <c r="D175" i="1"/>
  <c r="G156" i="1"/>
  <c r="F156" i="1"/>
  <c r="E156" i="1"/>
  <c r="D156" i="1"/>
  <c r="G149" i="1"/>
  <c r="F149" i="1"/>
  <c r="E149" i="1"/>
  <c r="D149" i="1"/>
  <c r="G135" i="1"/>
  <c r="F135" i="1"/>
  <c r="F162" i="1" s="1"/>
  <c r="E135" i="1"/>
  <c r="D135" i="1"/>
  <c r="G118" i="1"/>
  <c r="F118" i="1"/>
  <c r="E118" i="1"/>
  <c r="D118" i="1"/>
  <c r="G114" i="1"/>
  <c r="F114" i="1"/>
  <c r="E114" i="1"/>
  <c r="D114" i="1"/>
  <c r="G107" i="1"/>
  <c r="F107" i="1"/>
  <c r="E107" i="1"/>
  <c r="D107" i="1"/>
  <c r="G101" i="1"/>
  <c r="F101" i="1"/>
  <c r="E101" i="1"/>
  <c r="D101" i="1"/>
  <c r="G93" i="1"/>
  <c r="G120" i="1" s="1"/>
  <c r="F93" i="1"/>
  <c r="F120" i="1" s="1"/>
  <c r="E93" i="1"/>
  <c r="D93" i="1"/>
  <c r="G76" i="1"/>
  <c r="F76" i="1"/>
  <c r="E76" i="1"/>
  <c r="D76" i="1"/>
  <c r="G71" i="1"/>
  <c r="F71" i="1"/>
  <c r="E71" i="1"/>
  <c r="D71" i="1"/>
  <c r="G58" i="1"/>
  <c r="F58" i="1"/>
  <c r="E58" i="1"/>
  <c r="D58" i="1"/>
  <c r="G49" i="1"/>
  <c r="F49" i="1"/>
  <c r="F78" i="1" s="1"/>
  <c r="E49" i="1"/>
  <c r="D49" i="1"/>
  <c r="G35" i="1"/>
  <c r="F35" i="1"/>
  <c r="E35" i="1"/>
  <c r="D35" i="1"/>
  <c r="G31" i="1"/>
  <c r="F31" i="1"/>
  <c r="E31" i="1"/>
  <c r="D31" i="1"/>
  <c r="G24" i="1"/>
  <c r="F24" i="1"/>
  <c r="E24" i="1"/>
  <c r="D24" i="1"/>
  <c r="G19" i="1"/>
  <c r="F19" i="1"/>
  <c r="E19" i="1"/>
  <c r="D19" i="1"/>
  <c r="G10" i="1"/>
  <c r="F10" i="1"/>
  <c r="E10" i="1"/>
  <c r="D10" i="1"/>
  <c r="E120" i="1" l="1"/>
  <c r="D78" i="1"/>
  <c r="D162" i="1"/>
  <c r="D203" i="1"/>
  <c r="E203" i="1"/>
  <c r="G203" i="1"/>
  <c r="D120" i="1"/>
  <c r="G162" i="1"/>
  <c r="E78" i="1"/>
  <c r="E162" i="1"/>
  <c r="G78" i="1"/>
  <c r="G37" i="1"/>
  <c r="F37" i="1"/>
  <c r="D37" i="1"/>
  <c r="E37" i="1"/>
</calcChain>
</file>

<file path=xl/sharedStrings.xml><?xml version="1.0" encoding="utf-8"?>
<sst xmlns="http://schemas.openxmlformats.org/spreadsheetml/2006/main" count="256" uniqueCount="117">
  <si>
    <t>1 день 1 неделя</t>
  </si>
  <si>
    <t>Наименование блюд</t>
  </si>
  <si>
    <t>Выход/гр.</t>
  </si>
  <si>
    <t>№ с/р</t>
  </si>
  <si>
    <t>Белки</t>
  </si>
  <si>
    <t>Жиры</t>
  </si>
  <si>
    <t>Углеводы</t>
  </si>
  <si>
    <t>Ккал</t>
  </si>
  <si>
    <t>Завтрак</t>
  </si>
  <si>
    <t>Яйцо отварное</t>
  </si>
  <si>
    <t>209/17*</t>
  </si>
  <si>
    <t>Каша гречневая на воде без сл/м</t>
  </si>
  <si>
    <t>Чай с сахаром</t>
  </si>
  <si>
    <t>378/17*</t>
  </si>
  <si>
    <t>Хлеб пшеничный</t>
  </si>
  <si>
    <t>Итого:</t>
  </si>
  <si>
    <t>Обед</t>
  </si>
  <si>
    <t xml:space="preserve">Салат из свежей белокочанной  капусты </t>
  </si>
  <si>
    <t>45/17*</t>
  </si>
  <si>
    <t>Рассольник "Ленинградский" (крупа перловая) без сметаны</t>
  </si>
  <si>
    <t>96/17*</t>
  </si>
  <si>
    <t>Биточек рубленный куриный (без молока, с добавлением воды)</t>
  </si>
  <si>
    <t>295/17*</t>
  </si>
  <si>
    <t>Рис отварной</t>
  </si>
  <si>
    <t>304/17*</t>
  </si>
  <si>
    <t>Компот из изюма, витамин С</t>
  </si>
  <si>
    <t>348/17*</t>
  </si>
  <si>
    <t>Хлеб ржаной</t>
  </si>
  <si>
    <t>Полдник</t>
  </si>
  <si>
    <t>Печенье галетное</t>
  </si>
  <si>
    <t>Компот из смеси сухофруктов</t>
  </si>
  <si>
    <t>349/17*</t>
  </si>
  <si>
    <t>Ужин</t>
  </si>
  <si>
    <t>Салат из свеклы с чесноком</t>
  </si>
  <si>
    <t>22/06**</t>
  </si>
  <si>
    <t>Жаркое по-домашнему (свинина)</t>
  </si>
  <si>
    <t>50/150</t>
  </si>
  <si>
    <t>259/17*</t>
  </si>
  <si>
    <t>376/17*</t>
  </si>
  <si>
    <t>2-ой Ужин</t>
  </si>
  <si>
    <t>Итого</t>
  </si>
  <si>
    <t>Всего</t>
  </si>
  <si>
    <t>2 день 1 неделя</t>
  </si>
  <si>
    <t>Каша геркулесовая на воде без сл/м</t>
  </si>
  <si>
    <t>182/17*</t>
  </si>
  <si>
    <t xml:space="preserve">Яблоко </t>
  </si>
  <si>
    <t>1/100</t>
  </si>
  <si>
    <t>Сельдь с луком</t>
  </si>
  <si>
    <t>40/20/5</t>
  </si>
  <si>
    <t>76/17*</t>
  </si>
  <si>
    <t xml:space="preserve">Суп картофельный с клецками </t>
  </si>
  <si>
    <t>108/17*</t>
  </si>
  <si>
    <t>278/17*</t>
  </si>
  <si>
    <t>Макаронные изделия отварные</t>
  </si>
  <si>
    <t>309/17*</t>
  </si>
  <si>
    <t xml:space="preserve">Компот из кураги, витамин С </t>
  </si>
  <si>
    <t>Сдоба обыкновенная (тесто на воде)</t>
  </si>
  <si>
    <t>421/17*</t>
  </si>
  <si>
    <t>Фрукт свежий</t>
  </si>
  <si>
    <t>Птица отварная</t>
  </si>
  <si>
    <t>288/17*</t>
  </si>
  <si>
    <t>Капуста тушеная</t>
  </si>
  <si>
    <t>321/17*</t>
  </si>
  <si>
    <t>Картофель отварной</t>
  </si>
  <si>
    <t>310/17*</t>
  </si>
  <si>
    <t>Кисель плодово-ягодный</t>
  </si>
  <si>
    <t>247/06**</t>
  </si>
  <si>
    <t>3 день 1 неделя</t>
  </si>
  <si>
    <t>Каша рисовая на воде без сл/м</t>
  </si>
  <si>
    <t>210/17*</t>
  </si>
  <si>
    <t>Салат из моркови и яблок</t>
  </si>
  <si>
    <t>10/06**</t>
  </si>
  <si>
    <t>Борщ с капустой и картофелем без сметаны</t>
  </si>
  <si>
    <t>82/17*</t>
  </si>
  <si>
    <t>Плов из грудки (без костей)</t>
  </si>
  <si>
    <t>291/17*</t>
  </si>
  <si>
    <t>Напиток из плодов шиповника</t>
  </si>
  <si>
    <t>388/17*</t>
  </si>
  <si>
    <t>Сок фруктовый</t>
  </si>
  <si>
    <t>389/17*</t>
  </si>
  <si>
    <t>Печень по-строгановски (соус без сметаны и сл/м)</t>
  </si>
  <si>
    <t>50/50</t>
  </si>
  <si>
    <t>255/17*</t>
  </si>
  <si>
    <t>Картофель отварной без сл/м</t>
  </si>
  <si>
    <t>Чай с сахаром и лимоном</t>
  </si>
  <si>
    <t>200/7</t>
  </si>
  <si>
    <t>377/17*</t>
  </si>
  <si>
    <t>Всего:</t>
  </si>
  <si>
    <t>4 день 1 неделя</t>
  </si>
  <si>
    <t>Овощи натуральные солёные (огурец)</t>
  </si>
  <si>
    <t>70/17*</t>
  </si>
  <si>
    <t>Суп картофельный с бобовыми с говядиной тушёной консервированной</t>
  </si>
  <si>
    <t>102/17*</t>
  </si>
  <si>
    <t>Котлеты рыбные (минтай) без молока и сл/м</t>
  </si>
  <si>
    <t>234/17*</t>
  </si>
  <si>
    <t>Каша гречневая рассыпчатая</t>
  </si>
  <si>
    <t>302/17*</t>
  </si>
  <si>
    <t>Компот из свежих яблок</t>
  </si>
  <si>
    <t>342/17*</t>
  </si>
  <si>
    <t>Котлета паровая домашняя с рисом</t>
  </si>
  <si>
    <t>Рагу из овощей</t>
  </si>
  <si>
    <t>143/17*</t>
  </si>
  <si>
    <t>5 день 1 неделя</t>
  </si>
  <si>
    <t>Каша пшённая на воде без сл/м</t>
  </si>
  <si>
    <t>Салат "Степной"</t>
  </si>
  <si>
    <t>25/04***</t>
  </si>
  <si>
    <t>Свекольник без сметаны</t>
  </si>
  <si>
    <t>35/06**</t>
  </si>
  <si>
    <t>Компот из смеси сухофруктов, витамин С</t>
  </si>
  <si>
    <t>Макаронные изделия отварные без сл/м</t>
  </si>
  <si>
    <t xml:space="preserve">Кисель плодово-ягодный </t>
  </si>
  <si>
    <t>Каша пять злаков на воде без сл/м</t>
  </si>
  <si>
    <t>311/04***</t>
  </si>
  <si>
    <t>Тефтели мясные паровые</t>
  </si>
  <si>
    <t>424/17*</t>
  </si>
  <si>
    <t>Булочка "Домашняя" (тесто на воде)</t>
  </si>
  <si>
    <t>Безлактозное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</si>
</sst>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name val="Calibri"/>
    </font>
    <font>
      <sz val="10"/>
      <color theme="1"/>
      <name val="Times New Roman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Calibri"/>
    </font>
    <font>
      <sz val="9"/>
      <color theme="1"/>
      <name val="Times New Roman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2" fontId="9" fillId="0" borderId="4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top"/>
    </xf>
    <xf numFmtId="2" fontId="9" fillId="0" borderId="3" xfId="0" applyNumberFormat="1" applyFont="1" applyBorder="1" applyAlignment="1">
      <alignment horizontal="center"/>
    </xf>
    <xf numFmtId="0" fontId="9" fillId="0" borderId="4" xfId="0" applyFont="1" applyBorder="1"/>
    <xf numFmtId="49" fontId="9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left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Обычный" xfId="0" builtinId="0"/>
  </cellStyles>
  <dxfs count="103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99"/>
  <sheetViews>
    <sheetView tabSelected="1" workbookViewId="0">
      <selection activeCell="B168" sqref="B168:G168"/>
    </sheetView>
  </sheetViews>
  <sheetFormatPr defaultColWidth="14.42578125" defaultRowHeight="15" customHeight="1" x14ac:dyDescent="0.2"/>
  <cols>
    <col min="1" max="1" width="53.7109375" customWidth="1"/>
    <col min="2" max="2" width="11.5703125" customWidth="1"/>
    <col min="3" max="3" width="13.7109375" customWidth="1"/>
    <col min="4" max="4" width="12" customWidth="1"/>
    <col min="5" max="5" width="12.140625" customWidth="1"/>
    <col min="6" max="6" width="11.7109375" customWidth="1"/>
    <col min="7" max="7" width="12.28515625" customWidth="1"/>
    <col min="8" max="8" width="29.140625" customWidth="1"/>
    <col min="9" max="9" width="15.5703125" customWidth="1"/>
    <col min="10" max="26" width="9.140625" customWidth="1"/>
  </cols>
  <sheetData>
    <row r="1" spans="1:26" ht="12.75" customHeight="1" x14ac:dyDescent="0.2">
      <c r="A1" s="72" t="s">
        <v>116</v>
      </c>
      <c r="B1" s="73"/>
      <c r="C1" s="73"/>
      <c r="D1" s="73"/>
      <c r="E1" s="73"/>
      <c r="F1" s="73"/>
      <c r="G1" s="7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72" t="s">
        <v>0</v>
      </c>
      <c r="B2" s="73"/>
      <c r="C2" s="73"/>
      <c r="D2" s="73"/>
      <c r="E2" s="73"/>
      <c r="F2" s="73"/>
      <c r="G2" s="7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62"/>
      <c r="B3" s="66">
        <v>45803</v>
      </c>
      <c r="C3" s="67"/>
      <c r="D3" s="67"/>
      <c r="E3" s="67"/>
      <c r="F3" s="67"/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8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 t="s">
        <v>9</v>
      </c>
      <c r="B6" s="5">
        <v>40</v>
      </c>
      <c r="C6" s="7" t="s">
        <v>10</v>
      </c>
      <c r="D6" s="8">
        <v>5.08</v>
      </c>
      <c r="E6" s="8">
        <v>4.5999999999999996</v>
      </c>
      <c r="F6" s="8">
        <v>0.28000000000000003</v>
      </c>
      <c r="G6" s="8">
        <v>63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 t="s">
        <v>11</v>
      </c>
      <c r="B7" s="5">
        <v>200</v>
      </c>
      <c r="C7" s="7"/>
      <c r="D7" s="8">
        <v>7.57</v>
      </c>
      <c r="E7" s="8">
        <v>7.36</v>
      </c>
      <c r="F7" s="8">
        <v>28.4</v>
      </c>
      <c r="G7" s="8">
        <v>213.7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12</v>
      </c>
      <c r="B8" s="10">
        <v>200</v>
      </c>
      <c r="C8" s="7" t="s">
        <v>13</v>
      </c>
      <c r="D8" s="8">
        <v>0</v>
      </c>
      <c r="E8" s="8">
        <v>1.6</v>
      </c>
      <c r="F8" s="8">
        <v>17.350000000000001</v>
      </c>
      <c r="G8" s="8">
        <v>89.6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14</v>
      </c>
      <c r="B9" s="5">
        <v>60</v>
      </c>
      <c r="C9" s="5"/>
      <c r="D9" s="5">
        <v>4.5599999999999996</v>
      </c>
      <c r="E9" s="5">
        <v>0.48</v>
      </c>
      <c r="F9" s="5">
        <v>29.52</v>
      </c>
      <c r="G9" s="5">
        <v>140.63999999999999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" t="s">
        <v>15</v>
      </c>
      <c r="B10" s="2"/>
      <c r="C10" s="2"/>
      <c r="D10" s="11">
        <f t="shared" ref="D10:G10" si="0">D6+D7+D8+D9</f>
        <v>17.21</v>
      </c>
      <c r="E10" s="11">
        <f t="shared" si="0"/>
        <v>14.040000000000001</v>
      </c>
      <c r="F10" s="11">
        <f t="shared" si="0"/>
        <v>75.55</v>
      </c>
      <c r="G10" s="11">
        <f t="shared" si="0"/>
        <v>506.93999999999994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6"/>
      <c r="B11" s="5"/>
      <c r="C11" s="5"/>
      <c r="D11" s="5"/>
      <c r="E11" s="5"/>
      <c r="F11" s="5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" t="s">
        <v>16</v>
      </c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6" t="s">
        <v>17</v>
      </c>
      <c r="B13" s="5">
        <v>60</v>
      </c>
      <c r="C13" s="12" t="s">
        <v>18</v>
      </c>
      <c r="D13" s="13">
        <v>0.5</v>
      </c>
      <c r="E13" s="13">
        <v>3.04</v>
      </c>
      <c r="F13" s="13">
        <v>3.2</v>
      </c>
      <c r="G13" s="13">
        <v>42</v>
      </c>
      <c r="H13" s="1"/>
      <c r="I13" s="14"/>
      <c r="J13" s="15"/>
      <c r="K13" s="16"/>
      <c r="L13" s="17"/>
      <c r="M13" s="17"/>
      <c r="N13" s="17"/>
      <c r="O13" s="1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.75" customHeight="1" x14ac:dyDescent="0.2">
      <c r="A14" s="18" t="s">
        <v>19</v>
      </c>
      <c r="B14" s="10">
        <v>200</v>
      </c>
      <c r="C14" s="7" t="s">
        <v>20</v>
      </c>
      <c r="D14" s="8">
        <v>1.83</v>
      </c>
      <c r="E14" s="8">
        <v>3.66</v>
      </c>
      <c r="F14" s="8">
        <v>13.55</v>
      </c>
      <c r="G14" s="8">
        <v>94.38</v>
      </c>
      <c r="H14" s="1"/>
      <c r="I14" s="14"/>
      <c r="J14" s="15"/>
      <c r="K14" s="16"/>
      <c r="L14" s="17"/>
      <c r="M14" s="17"/>
      <c r="N14" s="17"/>
      <c r="O14" s="1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19" t="s">
        <v>21</v>
      </c>
      <c r="B15" s="20">
        <v>100</v>
      </c>
      <c r="C15" s="20" t="s">
        <v>22</v>
      </c>
      <c r="D15" s="20">
        <v>12.06</v>
      </c>
      <c r="E15" s="20">
        <v>16.28</v>
      </c>
      <c r="F15" s="20">
        <v>15.68</v>
      </c>
      <c r="G15" s="20">
        <v>257.36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23</v>
      </c>
      <c r="B16" s="10">
        <v>150</v>
      </c>
      <c r="C16" s="5" t="s">
        <v>24</v>
      </c>
      <c r="D16" s="5">
        <v>3.78</v>
      </c>
      <c r="E16" s="5">
        <v>0.54</v>
      </c>
      <c r="F16" s="5">
        <v>39.96</v>
      </c>
      <c r="G16" s="5">
        <v>179.82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25</v>
      </c>
      <c r="B17" s="10">
        <v>200</v>
      </c>
      <c r="C17" s="5" t="s">
        <v>26</v>
      </c>
      <c r="D17" s="5">
        <v>0.74</v>
      </c>
      <c r="E17" s="5">
        <v>0.16</v>
      </c>
      <c r="F17" s="5">
        <v>36.03</v>
      </c>
      <c r="G17" s="5">
        <v>148.49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 t="s">
        <v>27</v>
      </c>
      <c r="B18" s="5">
        <v>50</v>
      </c>
      <c r="C18" s="5"/>
      <c r="D18" s="5">
        <v>3.05</v>
      </c>
      <c r="E18" s="5">
        <v>0.6</v>
      </c>
      <c r="F18" s="5">
        <v>19.95</v>
      </c>
      <c r="G18" s="5">
        <v>97.4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4" t="s">
        <v>15</v>
      </c>
      <c r="B19" s="2"/>
      <c r="C19" s="2"/>
      <c r="D19" s="11">
        <f t="shared" ref="D19:G19" si="1">D13+D14+D15+D16+D17+D18</f>
        <v>21.96</v>
      </c>
      <c r="E19" s="11">
        <f t="shared" si="1"/>
        <v>24.28</v>
      </c>
      <c r="F19" s="11">
        <f t="shared" si="1"/>
        <v>128.37</v>
      </c>
      <c r="G19" s="11">
        <f t="shared" si="1"/>
        <v>819.44999999999993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4"/>
      <c r="B20" s="2"/>
      <c r="C20" s="2"/>
      <c r="D20" s="5"/>
      <c r="E20" s="5"/>
      <c r="F20" s="5"/>
      <c r="G20" s="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4" t="s">
        <v>28</v>
      </c>
      <c r="B21" s="5"/>
      <c r="C21" s="5"/>
      <c r="D21" s="5"/>
      <c r="E21" s="5"/>
      <c r="F21" s="5"/>
      <c r="G21" s="5"/>
      <c r="H21" s="1"/>
      <c r="I21" s="1"/>
      <c r="J21" s="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60" t="s">
        <v>115</v>
      </c>
      <c r="B22" s="10">
        <v>100</v>
      </c>
      <c r="C22" s="61" t="s">
        <v>114</v>
      </c>
      <c r="D22" s="8">
        <v>7.42</v>
      </c>
      <c r="E22" s="8">
        <v>13.48</v>
      </c>
      <c r="F22" s="8">
        <v>62</v>
      </c>
      <c r="G22" s="8">
        <v>398.74</v>
      </c>
      <c r="H22" s="1"/>
      <c r="I22" s="1"/>
      <c r="J22" s="1"/>
      <c r="K22" s="14"/>
      <c r="L22" s="15"/>
      <c r="M22" s="16"/>
      <c r="N22" s="17"/>
      <c r="O22" s="17"/>
      <c r="P22" s="17"/>
      <c r="Q22" s="17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">
        <v>30</v>
      </c>
      <c r="B23" s="23">
        <v>200</v>
      </c>
      <c r="C23" s="24" t="s">
        <v>31</v>
      </c>
      <c r="D23" s="25">
        <v>1.1599999999999999</v>
      </c>
      <c r="E23" s="25"/>
      <c r="F23" s="25">
        <v>20</v>
      </c>
      <c r="G23" s="25">
        <v>84.6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4" t="s">
        <v>15</v>
      </c>
      <c r="B24" s="2"/>
      <c r="C24" s="2"/>
      <c r="D24" s="11">
        <f t="shared" ref="D24:G24" si="2">D22+D23</f>
        <v>8.58</v>
      </c>
      <c r="E24" s="11">
        <f t="shared" si="2"/>
        <v>13.48</v>
      </c>
      <c r="F24" s="11">
        <f t="shared" si="2"/>
        <v>82</v>
      </c>
      <c r="G24" s="11">
        <f t="shared" si="2"/>
        <v>483.34000000000003</v>
      </c>
      <c r="H24" s="1"/>
      <c r="I24" s="21"/>
      <c r="J24" s="1"/>
      <c r="K24" s="1"/>
      <c r="L24" s="1"/>
      <c r="M24" s="1"/>
      <c r="N24" s="1"/>
      <c r="O24" s="1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"/>
      <c r="B25" s="2"/>
      <c r="C25" s="2"/>
      <c r="D25" s="5"/>
      <c r="E25" s="5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4" t="s">
        <v>32</v>
      </c>
      <c r="B26" s="5"/>
      <c r="C26" s="5"/>
      <c r="D26" s="5"/>
      <c r="E26" s="5"/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6" t="s">
        <v>33</v>
      </c>
      <c r="B27" s="5">
        <v>60</v>
      </c>
      <c r="C27" s="5" t="s">
        <v>34</v>
      </c>
      <c r="D27" s="5">
        <v>1.64</v>
      </c>
      <c r="E27" s="5">
        <v>6.1</v>
      </c>
      <c r="F27" s="5">
        <v>9.59</v>
      </c>
      <c r="G27" s="5">
        <v>99.85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6" t="s">
        <v>35</v>
      </c>
      <c r="B28" s="5" t="s">
        <v>36</v>
      </c>
      <c r="C28" s="7" t="s">
        <v>37</v>
      </c>
      <c r="D28" s="8">
        <v>31.15</v>
      </c>
      <c r="E28" s="8">
        <v>15.88</v>
      </c>
      <c r="F28" s="8">
        <v>132.61000000000001</v>
      </c>
      <c r="G28" s="8">
        <v>797.93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6" t="s">
        <v>12</v>
      </c>
      <c r="B29" s="5">
        <v>200</v>
      </c>
      <c r="C29" s="5" t="s">
        <v>38</v>
      </c>
      <c r="D29" s="5"/>
      <c r="E29" s="5"/>
      <c r="F29" s="5">
        <v>15</v>
      </c>
      <c r="G29" s="5">
        <v>60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6" t="s">
        <v>14</v>
      </c>
      <c r="B30" s="5">
        <v>40</v>
      </c>
      <c r="C30" s="5"/>
      <c r="D30" s="5">
        <v>3.04</v>
      </c>
      <c r="E30" s="5">
        <v>0.32</v>
      </c>
      <c r="F30" s="5">
        <v>19.68</v>
      </c>
      <c r="G30" s="5">
        <v>93.76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4" t="s">
        <v>15</v>
      </c>
      <c r="B31" s="2"/>
      <c r="C31" s="2"/>
      <c r="D31" s="11">
        <f t="shared" ref="D31:G31" si="3">D27+D28+D29+D30</f>
        <v>35.83</v>
      </c>
      <c r="E31" s="11">
        <f t="shared" si="3"/>
        <v>22.3</v>
      </c>
      <c r="F31" s="11">
        <f t="shared" si="3"/>
        <v>176.88000000000002</v>
      </c>
      <c r="G31" s="11">
        <f t="shared" si="3"/>
        <v>1051.54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4"/>
      <c r="B32" s="5"/>
      <c r="C32" s="5"/>
      <c r="D32" s="5"/>
      <c r="E32" s="5"/>
      <c r="F32" s="5"/>
      <c r="G32" s="5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4" t="s">
        <v>39</v>
      </c>
      <c r="B33" s="5"/>
      <c r="C33" s="5"/>
      <c r="D33" s="5"/>
      <c r="E33" s="5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6" t="s">
        <v>78</v>
      </c>
      <c r="B34" s="5">
        <v>200</v>
      </c>
      <c r="C34" s="7" t="s">
        <v>79</v>
      </c>
      <c r="D34" s="8">
        <v>1</v>
      </c>
      <c r="E34" s="8"/>
      <c r="F34" s="8">
        <v>5.8</v>
      </c>
      <c r="G34" s="8">
        <v>36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4" t="s">
        <v>40</v>
      </c>
      <c r="B35" s="2"/>
      <c r="C35" s="5"/>
      <c r="D35" s="11">
        <f t="shared" ref="D35:G35" si="4">D34</f>
        <v>1</v>
      </c>
      <c r="E35" s="11">
        <f t="shared" si="4"/>
        <v>0</v>
      </c>
      <c r="F35" s="11">
        <f t="shared" si="4"/>
        <v>5.8</v>
      </c>
      <c r="G35" s="11">
        <f t="shared" si="4"/>
        <v>36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4"/>
      <c r="B36" s="5"/>
      <c r="C36" s="5"/>
      <c r="D36" s="5"/>
      <c r="E36" s="5"/>
      <c r="F36" s="5"/>
      <c r="G36" s="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4" t="s">
        <v>41</v>
      </c>
      <c r="B37" s="5"/>
      <c r="C37" s="5"/>
      <c r="D37" s="11">
        <f t="shared" ref="D37:G37" si="5">D10+D19+D24+D31+D35</f>
        <v>84.58</v>
      </c>
      <c r="E37" s="11">
        <f t="shared" si="5"/>
        <v>74.099999999999994</v>
      </c>
      <c r="F37" s="11">
        <f t="shared" si="5"/>
        <v>468.60000000000008</v>
      </c>
      <c r="G37" s="11">
        <f t="shared" si="5"/>
        <v>2897.27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4"/>
      <c r="B38" s="5"/>
      <c r="C38" s="5"/>
      <c r="D38" s="11"/>
      <c r="E38" s="11"/>
      <c r="F38" s="11"/>
      <c r="G38" s="1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4"/>
      <c r="B39" s="5"/>
      <c r="C39" s="5"/>
      <c r="D39" s="11"/>
      <c r="E39" s="11"/>
      <c r="F39" s="11"/>
      <c r="G39" s="1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77"/>
      <c r="B40" s="78"/>
      <c r="C40" s="78"/>
      <c r="D40" s="78"/>
      <c r="E40" s="78"/>
      <c r="F40" s="78"/>
      <c r="G40" s="7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2" t="s">
        <v>42</v>
      </c>
      <c r="B41" s="73"/>
      <c r="C41" s="73"/>
      <c r="D41" s="73"/>
      <c r="E41" s="73"/>
      <c r="F41" s="73"/>
      <c r="G41" s="7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62"/>
      <c r="B42" s="66">
        <v>45804</v>
      </c>
      <c r="C42" s="67"/>
      <c r="D42" s="67"/>
      <c r="E42" s="67"/>
      <c r="F42" s="67"/>
      <c r="G42" s="6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2" t="s">
        <v>1</v>
      </c>
      <c r="B43" s="2" t="s">
        <v>2</v>
      </c>
      <c r="C43" s="3" t="s">
        <v>3</v>
      </c>
      <c r="D43" s="2" t="s">
        <v>4</v>
      </c>
      <c r="E43" s="2" t="s">
        <v>5</v>
      </c>
      <c r="F43" s="2" t="s">
        <v>6</v>
      </c>
      <c r="G43" s="2" t="s">
        <v>7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27" t="s">
        <v>8</v>
      </c>
      <c r="B44" s="27"/>
      <c r="C44" s="27"/>
      <c r="D44" s="27"/>
      <c r="E44" s="27"/>
      <c r="F44" s="27"/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6" t="s">
        <v>43</v>
      </c>
      <c r="B45" s="5">
        <v>180</v>
      </c>
      <c r="C45" s="5" t="s">
        <v>44</v>
      </c>
      <c r="D45" s="5">
        <v>6.23</v>
      </c>
      <c r="E45" s="5">
        <v>7.52</v>
      </c>
      <c r="F45" s="5">
        <v>27.06</v>
      </c>
      <c r="G45" s="5">
        <v>200.9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6" t="s">
        <v>12</v>
      </c>
      <c r="B46" s="5">
        <v>200</v>
      </c>
      <c r="C46" s="5" t="s">
        <v>38</v>
      </c>
      <c r="D46" s="5"/>
      <c r="E46" s="5"/>
      <c r="F46" s="5">
        <v>15</v>
      </c>
      <c r="G46" s="5">
        <v>60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6" t="s">
        <v>58</v>
      </c>
      <c r="B47" s="5">
        <v>100</v>
      </c>
      <c r="C47" s="5"/>
      <c r="D47" s="5">
        <v>1.62</v>
      </c>
      <c r="E47" s="5"/>
      <c r="F47" s="5">
        <v>14.58</v>
      </c>
      <c r="G47" s="5">
        <v>64.8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" t="s">
        <v>14</v>
      </c>
      <c r="B48" s="5">
        <v>40</v>
      </c>
      <c r="C48" s="5"/>
      <c r="D48" s="5">
        <v>3.04</v>
      </c>
      <c r="E48" s="5">
        <v>0.32</v>
      </c>
      <c r="F48" s="5">
        <v>19.68</v>
      </c>
      <c r="G48" s="5">
        <v>93.76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4" t="s">
        <v>15</v>
      </c>
      <c r="B49" s="2"/>
      <c r="C49" s="5"/>
      <c r="D49" s="11">
        <f>+D45+D46+D48</f>
        <v>9.27</v>
      </c>
      <c r="E49" s="11">
        <f t="shared" ref="E49:G49" si="6">E45+E46+E48</f>
        <v>7.84</v>
      </c>
      <c r="F49" s="11">
        <f t="shared" si="6"/>
        <v>61.74</v>
      </c>
      <c r="G49" s="11">
        <f t="shared" si="6"/>
        <v>354.65999999999997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6"/>
      <c r="B50" s="5"/>
      <c r="C50" s="5"/>
      <c r="D50" s="5"/>
      <c r="E50" s="5"/>
      <c r="F50" s="5"/>
      <c r="G50" s="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7" t="s">
        <v>16</v>
      </c>
      <c r="B51" s="27"/>
      <c r="C51" s="27"/>
      <c r="D51" s="27"/>
      <c r="E51" s="27"/>
      <c r="F51" s="27"/>
      <c r="G51" s="27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47</v>
      </c>
      <c r="B52" s="10" t="s">
        <v>48</v>
      </c>
      <c r="C52" s="7" t="s">
        <v>49</v>
      </c>
      <c r="D52" s="8">
        <v>7.08</v>
      </c>
      <c r="E52" s="8">
        <v>8.44</v>
      </c>
      <c r="F52" s="8">
        <v>1.64</v>
      </c>
      <c r="G52" s="8">
        <v>110.8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6" t="s">
        <v>50</v>
      </c>
      <c r="B53" s="5">
        <v>200</v>
      </c>
      <c r="C53" s="5" t="s">
        <v>51</v>
      </c>
      <c r="D53" s="5">
        <v>2.69</v>
      </c>
      <c r="E53" s="5">
        <v>3.16</v>
      </c>
      <c r="F53" s="5">
        <v>19.059999999999999</v>
      </c>
      <c r="G53" s="5">
        <v>115.41</v>
      </c>
      <c r="H53" s="1"/>
      <c r="I53" s="1"/>
      <c r="J53" s="1"/>
      <c r="K53" s="1"/>
      <c r="L53" s="1"/>
      <c r="M53" s="3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113</v>
      </c>
      <c r="B54" s="10">
        <v>90</v>
      </c>
      <c r="C54" s="7" t="s">
        <v>52</v>
      </c>
      <c r="D54" s="32">
        <v>13.1</v>
      </c>
      <c r="E54" s="33">
        <v>12.4</v>
      </c>
      <c r="F54" s="33">
        <v>8.5</v>
      </c>
      <c r="G54" s="33">
        <v>198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53</v>
      </c>
      <c r="B55" s="10">
        <v>150</v>
      </c>
      <c r="C55" s="7" t="s">
        <v>54</v>
      </c>
      <c r="D55" s="8">
        <v>5.68</v>
      </c>
      <c r="E55" s="8">
        <v>3.89</v>
      </c>
      <c r="F55" s="8">
        <v>36.04</v>
      </c>
      <c r="G55" s="8">
        <v>201.92</v>
      </c>
      <c r="H55" s="1"/>
      <c r="I55" s="1"/>
      <c r="J55" s="1"/>
      <c r="K55" s="1"/>
      <c r="L55" s="14"/>
      <c r="M55" s="15"/>
      <c r="N55" s="16"/>
      <c r="O55" s="17"/>
      <c r="P55" s="17"/>
      <c r="Q55" s="17"/>
      <c r="R55" s="17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55</v>
      </c>
      <c r="B56" s="10">
        <v>200</v>
      </c>
      <c r="C56" s="7" t="s">
        <v>26</v>
      </c>
      <c r="D56" s="8">
        <v>1.92</v>
      </c>
      <c r="E56" s="8">
        <v>0.11</v>
      </c>
      <c r="F56" s="8">
        <v>38.83</v>
      </c>
      <c r="G56" s="8">
        <v>164.02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 t="s">
        <v>27</v>
      </c>
      <c r="B57" s="5">
        <v>50</v>
      </c>
      <c r="C57" s="5"/>
      <c r="D57" s="5">
        <v>3.05</v>
      </c>
      <c r="E57" s="5">
        <v>0.6</v>
      </c>
      <c r="F57" s="5">
        <v>19.95</v>
      </c>
      <c r="G57" s="5">
        <v>97.4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" t="s">
        <v>15</v>
      </c>
      <c r="B58" s="2"/>
      <c r="C58" s="5"/>
      <c r="D58" s="11">
        <f t="shared" ref="D58:G58" si="7">D52+D53+D54+D55+D56+D57</f>
        <v>33.519999999999996</v>
      </c>
      <c r="E58" s="11">
        <f t="shared" si="7"/>
        <v>28.6</v>
      </c>
      <c r="F58" s="11">
        <f t="shared" si="7"/>
        <v>124.02</v>
      </c>
      <c r="G58" s="11">
        <f t="shared" si="7"/>
        <v>887.55</v>
      </c>
      <c r="H58" s="1"/>
      <c r="I58" s="1"/>
      <c r="J58" s="14"/>
      <c r="K58" s="15"/>
      <c r="L58" s="16"/>
      <c r="M58" s="17"/>
      <c r="N58" s="17"/>
      <c r="O58" s="17"/>
      <c r="P58" s="1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6"/>
      <c r="B59" s="5"/>
      <c r="C59" s="5"/>
      <c r="D59" s="5"/>
      <c r="E59" s="5"/>
      <c r="F59" s="5"/>
      <c r="G59" s="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7" t="s">
        <v>28</v>
      </c>
      <c r="B60" s="27"/>
      <c r="C60" s="27"/>
      <c r="D60" s="27"/>
      <c r="E60" s="27"/>
      <c r="F60" s="27"/>
      <c r="G60" s="27"/>
      <c r="H60" s="1"/>
      <c r="I60" s="1"/>
      <c r="J60" s="1"/>
      <c r="K60" s="14"/>
      <c r="L60" s="15"/>
      <c r="M60" s="16"/>
      <c r="N60" s="17"/>
      <c r="O60" s="17"/>
      <c r="P60" s="17"/>
      <c r="Q60" s="17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4" t="s">
        <v>56</v>
      </c>
      <c r="B61" s="35">
        <v>100</v>
      </c>
      <c r="C61" s="7" t="s">
        <v>57</v>
      </c>
      <c r="D61" s="8">
        <v>8.1199999999999992</v>
      </c>
      <c r="E61" s="8">
        <v>6.36</v>
      </c>
      <c r="F61" s="8">
        <v>59.84</v>
      </c>
      <c r="G61" s="8">
        <v>328.88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6" t="s">
        <v>12</v>
      </c>
      <c r="B62" s="5">
        <v>200</v>
      </c>
      <c r="C62" s="5" t="s">
        <v>38</v>
      </c>
      <c r="D62" s="5"/>
      <c r="E62" s="5"/>
      <c r="F62" s="5">
        <v>15</v>
      </c>
      <c r="G62" s="5">
        <v>60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" t="s">
        <v>15</v>
      </c>
      <c r="B63" s="2"/>
      <c r="C63" s="5"/>
      <c r="D63" s="11">
        <f>D61+D62</f>
        <v>8.1199999999999992</v>
      </c>
      <c r="E63" s="11">
        <f t="shared" ref="E63:G63" si="8">E61+E62</f>
        <v>6.36</v>
      </c>
      <c r="F63" s="11">
        <f t="shared" si="8"/>
        <v>74.84</v>
      </c>
      <c r="G63" s="11">
        <f t="shared" si="8"/>
        <v>388.88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6"/>
      <c r="B64" s="5"/>
      <c r="C64" s="5"/>
      <c r="D64" s="5"/>
      <c r="E64" s="5"/>
      <c r="F64" s="5"/>
      <c r="G64" s="5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7" t="s">
        <v>32</v>
      </c>
      <c r="B65" s="27"/>
      <c r="C65" s="27"/>
      <c r="D65" s="27"/>
      <c r="E65" s="27"/>
      <c r="F65" s="27"/>
      <c r="G65" s="2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59</v>
      </c>
      <c r="B66" s="10">
        <v>100</v>
      </c>
      <c r="C66" s="7" t="s">
        <v>60</v>
      </c>
      <c r="D66" s="8">
        <v>12.54</v>
      </c>
      <c r="E66" s="8">
        <v>18.489999999999998</v>
      </c>
      <c r="F66" s="8">
        <v>9.6</v>
      </c>
      <c r="G66" s="8">
        <v>254.9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61</v>
      </c>
      <c r="B67" s="10">
        <v>50</v>
      </c>
      <c r="C67" s="7" t="s">
        <v>62</v>
      </c>
      <c r="D67" s="8">
        <v>1.19</v>
      </c>
      <c r="E67" s="8">
        <v>1.82</v>
      </c>
      <c r="F67" s="8">
        <v>5.0599999999999996</v>
      </c>
      <c r="G67" s="8">
        <v>41.37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63</v>
      </c>
      <c r="B68" s="10">
        <v>100</v>
      </c>
      <c r="C68" s="7" t="s">
        <v>64</v>
      </c>
      <c r="D68" s="8">
        <v>2.0499999999999998</v>
      </c>
      <c r="E68" s="8">
        <v>2.5499999999999998</v>
      </c>
      <c r="F68" s="8">
        <v>16.36</v>
      </c>
      <c r="G68" s="8">
        <v>96.59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6" t="s">
        <v>65</v>
      </c>
      <c r="B69" s="5">
        <v>200</v>
      </c>
      <c r="C69" s="5" t="s">
        <v>66</v>
      </c>
      <c r="D69" s="5">
        <v>0.11</v>
      </c>
      <c r="E69" s="5"/>
      <c r="F69" s="5">
        <v>11.6</v>
      </c>
      <c r="G69" s="5">
        <v>46.83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9" t="s">
        <v>14</v>
      </c>
      <c r="B70" s="10">
        <v>50</v>
      </c>
      <c r="C70" s="5"/>
      <c r="D70" s="5">
        <v>3.8</v>
      </c>
      <c r="E70" s="5">
        <v>0.4</v>
      </c>
      <c r="F70" s="5">
        <v>24.6</v>
      </c>
      <c r="G70" s="5">
        <v>117.2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" t="s">
        <v>15</v>
      </c>
      <c r="B71" s="2"/>
      <c r="C71" s="5"/>
      <c r="D71" s="11">
        <f t="shared" ref="D71:G71" si="9">D66+D67+D68+D69+D70</f>
        <v>19.689999999999998</v>
      </c>
      <c r="E71" s="11">
        <f t="shared" si="9"/>
        <v>23.259999999999998</v>
      </c>
      <c r="F71" s="11">
        <f t="shared" si="9"/>
        <v>67.22</v>
      </c>
      <c r="G71" s="11">
        <f t="shared" si="9"/>
        <v>556.89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7"/>
      <c r="B72" s="27"/>
      <c r="C72" s="27"/>
      <c r="D72" s="27"/>
      <c r="E72" s="27"/>
      <c r="F72" s="27"/>
      <c r="G72" s="27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" t="s">
        <v>39</v>
      </c>
      <c r="B73" s="10"/>
      <c r="C73" s="7"/>
      <c r="D73" s="8"/>
      <c r="E73" s="8"/>
      <c r="F73" s="8"/>
      <c r="G73" s="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29</v>
      </c>
      <c r="B74" s="10">
        <v>50</v>
      </c>
      <c r="C74" s="7"/>
      <c r="D74" s="8">
        <v>0.75</v>
      </c>
      <c r="E74" s="8">
        <v>4.8</v>
      </c>
      <c r="F74" s="8">
        <v>7.2</v>
      </c>
      <c r="G74" s="8">
        <v>208.5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6" t="s">
        <v>78</v>
      </c>
      <c r="B75" s="5">
        <v>200</v>
      </c>
      <c r="C75" s="7" t="s">
        <v>79</v>
      </c>
      <c r="D75" s="8">
        <v>1</v>
      </c>
      <c r="E75" s="8"/>
      <c r="F75" s="8">
        <v>5.8</v>
      </c>
      <c r="G75" s="8">
        <v>36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" t="s">
        <v>15</v>
      </c>
      <c r="B76" s="36"/>
      <c r="C76" s="7"/>
      <c r="D76" s="37">
        <f t="shared" ref="D76:G76" si="10">D74+D75</f>
        <v>1.75</v>
      </c>
      <c r="E76" s="37">
        <f t="shared" si="10"/>
        <v>4.8</v>
      </c>
      <c r="F76" s="37">
        <f t="shared" si="10"/>
        <v>13</v>
      </c>
      <c r="G76" s="37">
        <f t="shared" si="10"/>
        <v>244.5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/>
      <c r="B77" s="10"/>
      <c r="C77" s="7"/>
      <c r="D77" s="8"/>
      <c r="E77" s="8"/>
      <c r="F77" s="8"/>
      <c r="G77" s="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" t="s">
        <v>41</v>
      </c>
      <c r="B78" s="5"/>
      <c r="C78" s="5"/>
      <c r="D78" s="11">
        <f>D49+D58+D63+D71+D76</f>
        <v>72.349999999999994</v>
      </c>
      <c r="E78" s="11">
        <f>E49+E58+E63+E71+E76</f>
        <v>70.86</v>
      </c>
      <c r="F78" s="11">
        <f>F49+F58+F63+F71+F76</f>
        <v>340.82000000000005</v>
      </c>
      <c r="G78" s="11">
        <f>G49+G58+G63+G71+G76</f>
        <v>2432.48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/>
      <c r="B79" s="10"/>
      <c r="C79" s="7"/>
      <c r="D79" s="8"/>
      <c r="E79" s="8"/>
      <c r="F79" s="8"/>
      <c r="G79" s="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/>
      <c r="B80" s="10"/>
      <c r="C80" s="7"/>
      <c r="D80" s="8"/>
      <c r="E80" s="8"/>
      <c r="F80" s="8"/>
      <c r="G80" s="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/>
      <c r="B81" s="10"/>
      <c r="C81" s="7"/>
      <c r="D81" s="8"/>
      <c r="E81" s="8"/>
      <c r="F81" s="8"/>
      <c r="G81" s="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/>
      <c r="B82" s="10"/>
      <c r="C82" s="7"/>
      <c r="D82" s="8"/>
      <c r="E82" s="8"/>
      <c r="F82" s="8"/>
      <c r="G82" s="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9"/>
      <c r="B83" s="10"/>
      <c r="C83" s="7"/>
      <c r="D83" s="8"/>
      <c r="E83" s="8"/>
      <c r="F83" s="8"/>
      <c r="G83" s="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5"/>
      <c r="B84" s="73"/>
      <c r="C84" s="73"/>
      <c r="D84" s="73"/>
      <c r="E84" s="73"/>
      <c r="F84" s="73"/>
      <c r="G84" s="7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72" t="s">
        <v>67</v>
      </c>
      <c r="B85" s="73"/>
      <c r="C85" s="73"/>
      <c r="D85" s="73"/>
      <c r="E85" s="73"/>
      <c r="F85" s="73"/>
      <c r="G85" s="7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62"/>
      <c r="B86" s="66">
        <v>45805</v>
      </c>
      <c r="C86" s="67"/>
      <c r="D86" s="67"/>
      <c r="E86" s="67"/>
      <c r="F86" s="67"/>
      <c r="G86" s="6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" t="s">
        <v>1</v>
      </c>
      <c r="B87" s="2" t="s">
        <v>2</v>
      </c>
      <c r="C87" s="3" t="s">
        <v>3</v>
      </c>
      <c r="D87" s="2" t="s">
        <v>4</v>
      </c>
      <c r="E87" s="2" t="s">
        <v>5</v>
      </c>
      <c r="F87" s="2" t="s">
        <v>6</v>
      </c>
      <c r="G87" s="2" t="s">
        <v>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7" t="s">
        <v>8</v>
      </c>
      <c r="B88" s="27"/>
      <c r="C88" s="27"/>
      <c r="D88" s="27"/>
      <c r="E88" s="27"/>
      <c r="F88" s="27"/>
      <c r="G88" s="2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6" t="s">
        <v>9</v>
      </c>
      <c r="B89" s="5">
        <v>40</v>
      </c>
      <c r="C89" s="7" t="s">
        <v>10</v>
      </c>
      <c r="D89" s="8">
        <v>5.08</v>
      </c>
      <c r="E89" s="8">
        <v>4.5999999999999996</v>
      </c>
      <c r="F89" s="8">
        <v>0.28000000000000003</v>
      </c>
      <c r="G89" s="8">
        <v>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68</v>
      </c>
      <c r="B90" s="10">
        <v>200</v>
      </c>
      <c r="C90" s="7" t="s">
        <v>69</v>
      </c>
      <c r="D90" s="57">
        <v>3.08</v>
      </c>
      <c r="E90" s="58">
        <v>0.25</v>
      </c>
      <c r="F90" s="59">
        <v>34</v>
      </c>
      <c r="G90" s="59">
        <v>150.69999999999999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6" t="s">
        <v>12</v>
      </c>
      <c r="B91" s="5">
        <v>200</v>
      </c>
      <c r="C91" s="5" t="s">
        <v>38</v>
      </c>
      <c r="D91" s="5"/>
      <c r="E91" s="5"/>
      <c r="F91" s="5">
        <v>15</v>
      </c>
      <c r="G91" s="5">
        <v>60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10">
        <v>60</v>
      </c>
      <c r="C92" s="5"/>
      <c r="D92" s="5">
        <v>4.5599999999999996</v>
      </c>
      <c r="E92" s="5">
        <v>0.48</v>
      </c>
      <c r="F92" s="5">
        <v>29.52</v>
      </c>
      <c r="G92" s="5">
        <v>140.63999999999999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" t="s">
        <v>15</v>
      </c>
      <c r="B93" s="2"/>
      <c r="C93" s="5"/>
      <c r="D93" s="11">
        <f t="shared" ref="D93:G93" si="11">D90+D91+D92+D89</f>
        <v>12.719999999999999</v>
      </c>
      <c r="E93" s="11">
        <f t="shared" si="11"/>
        <v>5.33</v>
      </c>
      <c r="F93" s="11">
        <f t="shared" si="11"/>
        <v>78.8</v>
      </c>
      <c r="G93" s="11">
        <f t="shared" si="11"/>
        <v>414.34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6"/>
      <c r="B94" s="5"/>
      <c r="C94" s="5"/>
      <c r="D94" s="5"/>
      <c r="E94" s="5"/>
      <c r="F94" s="5"/>
      <c r="G94" s="5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7" t="s">
        <v>16</v>
      </c>
      <c r="B95" s="27"/>
      <c r="C95" s="27"/>
      <c r="D95" s="27"/>
      <c r="E95" s="27"/>
      <c r="F95" s="27"/>
      <c r="G95" s="27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9" t="s">
        <v>70</v>
      </c>
      <c r="B96" s="10">
        <v>60</v>
      </c>
      <c r="C96" s="7" t="s">
        <v>71</v>
      </c>
      <c r="D96" s="8">
        <v>1.03</v>
      </c>
      <c r="E96" s="8">
        <v>6.07</v>
      </c>
      <c r="F96" s="8">
        <v>6.82</v>
      </c>
      <c r="G96" s="8">
        <v>85.96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6" t="s">
        <v>72</v>
      </c>
      <c r="B97" s="5">
        <v>200</v>
      </c>
      <c r="C97" s="5" t="s">
        <v>73</v>
      </c>
      <c r="D97" s="5">
        <v>1.64</v>
      </c>
      <c r="E97" s="5">
        <v>3.52</v>
      </c>
      <c r="F97" s="5">
        <v>11.75</v>
      </c>
      <c r="G97" s="5">
        <v>85.26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74</v>
      </c>
      <c r="B98" s="10" t="s">
        <v>36</v>
      </c>
      <c r="C98" s="7" t="s">
        <v>75</v>
      </c>
      <c r="D98" s="8">
        <v>21.14</v>
      </c>
      <c r="E98" s="8">
        <v>33.64</v>
      </c>
      <c r="F98" s="8">
        <v>59.07</v>
      </c>
      <c r="G98" s="8">
        <v>623.6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76</v>
      </c>
      <c r="B99" s="10">
        <v>200</v>
      </c>
      <c r="C99" s="7" t="s">
        <v>77</v>
      </c>
      <c r="D99" s="8">
        <v>0.68</v>
      </c>
      <c r="E99" s="8"/>
      <c r="F99" s="8">
        <v>29.62</v>
      </c>
      <c r="G99" s="8">
        <v>121.2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9" t="s">
        <v>27</v>
      </c>
      <c r="B100" s="5">
        <v>50</v>
      </c>
      <c r="C100" s="5"/>
      <c r="D100" s="5">
        <v>3.05</v>
      </c>
      <c r="E100" s="5">
        <v>0.6</v>
      </c>
      <c r="F100" s="5">
        <v>19.95</v>
      </c>
      <c r="G100" s="5">
        <v>97.4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" t="s">
        <v>15</v>
      </c>
      <c r="B101" s="2"/>
      <c r="C101" s="5"/>
      <c r="D101" s="11">
        <f t="shared" ref="D101:G101" si="12">D96+D97+D98+D99+D100</f>
        <v>27.540000000000003</v>
      </c>
      <c r="E101" s="11">
        <f t="shared" si="12"/>
        <v>43.830000000000005</v>
      </c>
      <c r="F101" s="11">
        <f t="shared" si="12"/>
        <v>127.21000000000001</v>
      </c>
      <c r="G101" s="11">
        <f t="shared" si="12"/>
        <v>1013.4200000000001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6"/>
      <c r="B102" s="5"/>
      <c r="C102" s="5"/>
      <c r="D102" s="5"/>
      <c r="E102" s="5"/>
      <c r="F102" s="5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7" t="s">
        <v>28</v>
      </c>
      <c r="B103" s="27"/>
      <c r="C103" s="27"/>
      <c r="D103" s="27"/>
      <c r="E103" s="27"/>
      <c r="F103" s="27"/>
      <c r="G103" s="27"/>
      <c r="H103" s="1"/>
      <c r="I103" s="1"/>
      <c r="J103" s="14"/>
      <c r="K103" s="15"/>
      <c r="L103" s="16"/>
      <c r="M103" s="17"/>
      <c r="N103" s="17"/>
      <c r="O103" s="17"/>
      <c r="P103" s="1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60" t="s">
        <v>115</v>
      </c>
      <c r="B104" s="10">
        <v>50</v>
      </c>
      <c r="C104" s="61" t="s">
        <v>114</v>
      </c>
      <c r="D104" s="8">
        <v>3.71</v>
      </c>
      <c r="E104" s="8">
        <v>6.74</v>
      </c>
      <c r="F104" s="8">
        <v>31</v>
      </c>
      <c r="G104" s="8">
        <v>199.37</v>
      </c>
      <c r="H104" s="1"/>
      <c r="I104" s="1"/>
      <c r="J104" s="1"/>
      <c r="K104" s="1"/>
      <c r="L104" s="1"/>
      <c r="M104" s="14"/>
      <c r="N104" s="15"/>
      <c r="O104" s="16"/>
      <c r="P104" s="17"/>
      <c r="Q104" s="17"/>
      <c r="R104" s="17"/>
      <c r="S104" s="17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2" t="s">
        <v>30</v>
      </c>
      <c r="B105" s="23">
        <v>200</v>
      </c>
      <c r="C105" s="24" t="s">
        <v>31</v>
      </c>
      <c r="D105" s="25">
        <v>1.1599999999999999</v>
      </c>
      <c r="E105" s="25"/>
      <c r="F105" s="25">
        <v>20</v>
      </c>
      <c r="G105" s="25">
        <v>84.6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6" t="s">
        <v>58</v>
      </c>
      <c r="B106" s="5">
        <v>100</v>
      </c>
      <c r="C106" s="5"/>
      <c r="D106" s="5">
        <v>1.62</v>
      </c>
      <c r="E106" s="5"/>
      <c r="F106" s="5">
        <v>14.58</v>
      </c>
      <c r="G106" s="5">
        <v>64.8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" t="s">
        <v>15</v>
      </c>
      <c r="B107" s="2"/>
      <c r="C107" s="5"/>
      <c r="D107" s="11">
        <f t="shared" ref="D107:G107" si="13">D104+D105+D106</f>
        <v>6.49</v>
      </c>
      <c r="E107" s="11">
        <f t="shared" si="13"/>
        <v>6.74</v>
      </c>
      <c r="F107" s="11">
        <f t="shared" si="13"/>
        <v>65.58</v>
      </c>
      <c r="G107" s="11">
        <f t="shared" si="13"/>
        <v>348.77000000000004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6"/>
      <c r="B108" s="5"/>
      <c r="C108" s="5"/>
      <c r="D108" s="5"/>
      <c r="E108" s="5"/>
      <c r="F108" s="5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7" t="s">
        <v>32</v>
      </c>
      <c r="B109" s="27"/>
      <c r="C109" s="27"/>
      <c r="D109" s="27"/>
      <c r="E109" s="27"/>
      <c r="F109" s="27"/>
      <c r="G109" s="2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9" t="s">
        <v>80</v>
      </c>
      <c r="B110" s="10" t="s">
        <v>81</v>
      </c>
      <c r="C110" s="7" t="s">
        <v>82</v>
      </c>
      <c r="D110" s="8">
        <v>26</v>
      </c>
      <c r="E110" s="8">
        <v>20.05</v>
      </c>
      <c r="F110" s="8">
        <v>10.119999999999999</v>
      </c>
      <c r="G110" s="8">
        <v>320.2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9" t="s">
        <v>83</v>
      </c>
      <c r="B111" s="40">
        <v>150</v>
      </c>
      <c r="C111" s="41">
        <v>3.08</v>
      </c>
      <c r="D111" s="33">
        <v>3.83</v>
      </c>
      <c r="E111" s="33">
        <v>24.54</v>
      </c>
      <c r="F111" s="33">
        <v>144.88</v>
      </c>
      <c r="G111" s="8">
        <v>141.31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84</v>
      </c>
      <c r="B112" s="10" t="s">
        <v>85</v>
      </c>
      <c r="C112" s="7" t="s">
        <v>86</v>
      </c>
      <c r="D112" s="8">
        <v>0.06</v>
      </c>
      <c r="E112" s="8"/>
      <c r="F112" s="8">
        <v>15.21</v>
      </c>
      <c r="G112" s="8">
        <v>61.1</v>
      </c>
      <c r="H112" s="1"/>
      <c r="I112" s="14"/>
      <c r="J112" s="15"/>
      <c r="K112" s="16"/>
      <c r="L112" s="17"/>
      <c r="M112" s="17"/>
      <c r="N112" s="17"/>
      <c r="O112" s="1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9" t="s">
        <v>14</v>
      </c>
      <c r="B113" s="10">
        <v>50</v>
      </c>
      <c r="C113" s="5"/>
      <c r="D113" s="5">
        <v>3.8</v>
      </c>
      <c r="E113" s="5">
        <v>0.4</v>
      </c>
      <c r="F113" s="5">
        <v>24.6</v>
      </c>
      <c r="G113" s="5">
        <v>117.2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" t="s">
        <v>15</v>
      </c>
      <c r="B114" s="2"/>
      <c r="C114" s="5"/>
      <c r="D114" s="11">
        <f t="shared" ref="D114:G114" si="14">D110+D111+D112+D113</f>
        <v>33.69</v>
      </c>
      <c r="E114" s="11">
        <f t="shared" si="14"/>
        <v>44.99</v>
      </c>
      <c r="F114" s="11">
        <f t="shared" si="14"/>
        <v>194.81</v>
      </c>
      <c r="G114" s="11">
        <f t="shared" si="14"/>
        <v>639.81000000000006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7"/>
      <c r="B115" s="27"/>
      <c r="C115" s="27"/>
      <c r="D115" s="27"/>
      <c r="E115" s="27"/>
      <c r="F115" s="27"/>
      <c r="G115" s="2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" t="s">
        <v>39</v>
      </c>
      <c r="B116" s="10"/>
      <c r="C116" s="7"/>
      <c r="D116" s="8"/>
      <c r="E116" s="8"/>
      <c r="F116" s="8"/>
      <c r="G116" s="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6" t="s">
        <v>78</v>
      </c>
      <c r="B117" s="5">
        <v>200</v>
      </c>
      <c r="C117" s="7" t="s">
        <v>79</v>
      </c>
      <c r="D117" s="8">
        <v>1</v>
      </c>
      <c r="E117" s="8"/>
      <c r="F117" s="8">
        <v>5.8</v>
      </c>
      <c r="G117" s="8">
        <v>36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" t="s">
        <v>15</v>
      </c>
      <c r="B118" s="42"/>
      <c r="C118" s="43"/>
      <c r="D118" s="44">
        <f t="shared" ref="D118:G118" si="15">+D117</f>
        <v>1</v>
      </c>
      <c r="E118" s="44">
        <f t="shared" si="15"/>
        <v>0</v>
      </c>
      <c r="F118" s="44">
        <f t="shared" si="15"/>
        <v>5.8</v>
      </c>
      <c r="G118" s="44">
        <f t="shared" si="15"/>
        <v>36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5"/>
      <c r="B119" s="12"/>
      <c r="C119" s="43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" t="s">
        <v>87</v>
      </c>
      <c r="B120" s="10"/>
      <c r="C120" s="7"/>
      <c r="D120" s="37">
        <f t="shared" ref="D120:G120" si="16">D93+D101+D107+D114+D118</f>
        <v>81.44</v>
      </c>
      <c r="E120" s="37">
        <f t="shared" si="16"/>
        <v>100.89000000000001</v>
      </c>
      <c r="F120" s="37">
        <f t="shared" si="16"/>
        <v>472.2</v>
      </c>
      <c r="G120" s="37">
        <f t="shared" si="16"/>
        <v>2452.34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7"/>
      <c r="B121" s="10"/>
      <c r="C121" s="7"/>
      <c r="D121" s="8"/>
      <c r="E121" s="8"/>
      <c r="F121" s="8"/>
      <c r="G121" s="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7"/>
      <c r="B122" s="10"/>
      <c r="C122" s="7"/>
      <c r="D122" s="8"/>
      <c r="E122" s="8"/>
      <c r="F122" s="8"/>
      <c r="G122" s="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7"/>
      <c r="B123" s="10"/>
      <c r="C123" s="7"/>
      <c r="D123" s="8"/>
      <c r="E123" s="8"/>
      <c r="F123" s="8"/>
      <c r="G123" s="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7"/>
      <c r="B124" s="10"/>
      <c r="C124" s="7"/>
      <c r="D124" s="8"/>
      <c r="E124" s="8"/>
      <c r="F124" s="8"/>
      <c r="G124" s="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7"/>
      <c r="B125" s="10"/>
      <c r="C125" s="7"/>
      <c r="D125" s="8"/>
      <c r="E125" s="8"/>
      <c r="F125" s="8"/>
      <c r="G125" s="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75"/>
      <c r="B126" s="73"/>
      <c r="C126" s="73"/>
      <c r="D126" s="73"/>
      <c r="E126" s="73"/>
      <c r="F126" s="73"/>
      <c r="G126" s="7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72" t="s">
        <v>88</v>
      </c>
      <c r="B127" s="73"/>
      <c r="C127" s="73"/>
      <c r="D127" s="73"/>
      <c r="E127" s="73"/>
      <c r="F127" s="73"/>
      <c r="G127" s="7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62"/>
      <c r="B128" s="66">
        <v>45806</v>
      </c>
      <c r="C128" s="67"/>
      <c r="D128" s="67"/>
      <c r="E128" s="67"/>
      <c r="F128" s="67"/>
      <c r="G128" s="6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" t="s">
        <v>1</v>
      </c>
      <c r="B129" s="2" t="s">
        <v>2</v>
      </c>
      <c r="C129" s="3" t="s">
        <v>3</v>
      </c>
      <c r="D129" s="2" t="s">
        <v>4</v>
      </c>
      <c r="E129" s="2" t="s">
        <v>5</v>
      </c>
      <c r="F129" s="2" t="s">
        <v>6</v>
      </c>
      <c r="G129" s="2" t="s">
        <v>7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7" t="s">
        <v>8</v>
      </c>
      <c r="B130" s="27"/>
      <c r="C130" s="27"/>
      <c r="D130" s="27"/>
      <c r="E130" s="27"/>
      <c r="F130" s="27"/>
      <c r="G130" s="2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9" t="s">
        <v>111</v>
      </c>
      <c r="B131" s="10">
        <v>180</v>
      </c>
      <c r="C131" s="7" t="s">
        <v>112</v>
      </c>
      <c r="D131" s="8">
        <v>5.71</v>
      </c>
      <c r="E131" s="8">
        <v>10.220000000000001</v>
      </c>
      <c r="F131" s="8">
        <v>30.77</v>
      </c>
      <c r="G131" s="8">
        <v>237.89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6" t="s">
        <v>12</v>
      </c>
      <c r="B132" s="5">
        <v>200</v>
      </c>
      <c r="C132" s="5" t="s">
        <v>38</v>
      </c>
      <c r="D132" s="5"/>
      <c r="E132" s="5"/>
      <c r="F132" s="5">
        <v>15</v>
      </c>
      <c r="G132" s="5">
        <v>60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6" t="s">
        <v>45</v>
      </c>
      <c r="B133" s="5" t="s">
        <v>46</v>
      </c>
      <c r="C133" s="5"/>
      <c r="D133" s="28">
        <v>0.52</v>
      </c>
      <c r="E133" s="29"/>
      <c r="F133" s="30">
        <v>12.74</v>
      </c>
      <c r="G133" s="30">
        <v>53.04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6" t="s">
        <v>14</v>
      </c>
      <c r="B134" s="5">
        <v>40</v>
      </c>
      <c r="C134" s="5"/>
      <c r="D134" s="5">
        <v>3.04</v>
      </c>
      <c r="E134" s="5">
        <v>0.32</v>
      </c>
      <c r="F134" s="5">
        <v>19.68</v>
      </c>
      <c r="G134" s="5">
        <v>93.76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7" t="s">
        <v>15</v>
      </c>
      <c r="B135" s="36"/>
      <c r="C135" s="10"/>
      <c r="D135" s="37">
        <f t="shared" ref="D135:G135" si="17">D131+D132+D133+D134</f>
        <v>9.27</v>
      </c>
      <c r="E135" s="37">
        <f t="shared" si="17"/>
        <v>10.540000000000001</v>
      </c>
      <c r="F135" s="37">
        <f t="shared" si="17"/>
        <v>78.19</v>
      </c>
      <c r="G135" s="37">
        <f t="shared" si="17"/>
        <v>444.69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9"/>
      <c r="B136" s="10"/>
      <c r="C136" s="10"/>
      <c r="D136" s="10"/>
      <c r="E136" s="10"/>
      <c r="F136" s="10"/>
      <c r="G136" s="10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7" t="s">
        <v>16</v>
      </c>
      <c r="B137" s="27"/>
      <c r="C137" s="27"/>
      <c r="D137" s="27"/>
      <c r="E137" s="27"/>
      <c r="F137" s="27"/>
      <c r="G137" s="27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8" t="s">
        <v>89</v>
      </c>
      <c r="B138" s="49">
        <v>60</v>
      </c>
      <c r="C138" s="43" t="s">
        <v>90</v>
      </c>
      <c r="D138" s="13">
        <v>0.48</v>
      </c>
      <c r="E138" s="13"/>
      <c r="F138" s="13">
        <v>1.02</v>
      </c>
      <c r="G138" s="13">
        <v>6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8" t="s">
        <v>91</v>
      </c>
      <c r="B139" s="10">
        <v>200</v>
      </c>
      <c r="C139" s="7" t="s">
        <v>92</v>
      </c>
      <c r="D139" s="8">
        <v>4.7</v>
      </c>
      <c r="E139" s="8">
        <v>3.8</v>
      </c>
      <c r="F139" s="8">
        <v>15.42</v>
      </c>
      <c r="G139" s="8">
        <v>114.65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9" t="s">
        <v>93</v>
      </c>
      <c r="B140" s="10">
        <v>100</v>
      </c>
      <c r="C140" s="7" t="s">
        <v>94</v>
      </c>
      <c r="D140" s="8">
        <v>28.36</v>
      </c>
      <c r="E140" s="8">
        <v>15.7</v>
      </c>
      <c r="F140" s="8">
        <v>15.48</v>
      </c>
      <c r="G140" s="8">
        <v>316.60000000000002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 t="s">
        <v>95</v>
      </c>
      <c r="B141" s="10">
        <v>150</v>
      </c>
      <c r="C141" s="7" t="s">
        <v>96</v>
      </c>
      <c r="D141" s="8">
        <v>8.8000000000000007</v>
      </c>
      <c r="E141" s="8">
        <v>5.52</v>
      </c>
      <c r="F141" s="8">
        <v>39.659999999999997</v>
      </c>
      <c r="G141" s="8">
        <v>243.48</v>
      </c>
      <c r="H141" s="1"/>
      <c r="I141" s="1"/>
      <c r="J141" s="1"/>
      <c r="K141" s="14"/>
      <c r="L141" s="15"/>
      <c r="M141" s="16"/>
      <c r="N141" s="17"/>
      <c r="O141" s="17"/>
      <c r="P141" s="17"/>
      <c r="Q141" s="17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9" t="s">
        <v>97</v>
      </c>
      <c r="B142" s="10">
        <v>200</v>
      </c>
      <c r="C142" s="5" t="s">
        <v>98</v>
      </c>
      <c r="D142" s="5">
        <v>0.16</v>
      </c>
      <c r="E142" s="5"/>
      <c r="F142" s="5">
        <v>27.87</v>
      </c>
      <c r="G142" s="5">
        <v>112.13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9" t="s">
        <v>27</v>
      </c>
      <c r="B143" s="5">
        <v>50</v>
      </c>
      <c r="C143" s="5"/>
      <c r="D143" s="5">
        <v>3.05</v>
      </c>
      <c r="E143" s="5">
        <v>0.6</v>
      </c>
      <c r="F143" s="5">
        <v>19.95</v>
      </c>
      <c r="G143" s="5">
        <v>97.4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" t="s">
        <v>15</v>
      </c>
      <c r="B144" s="2"/>
      <c r="C144" s="5"/>
      <c r="D144" s="11">
        <f>D138+D139+D140+D141+D142+D143</f>
        <v>45.55</v>
      </c>
      <c r="E144" s="11">
        <f t="shared" ref="E144:G144" si="18">E138+E139+E140+E141+E142+E143</f>
        <v>25.62</v>
      </c>
      <c r="F144" s="11">
        <f t="shared" si="18"/>
        <v>119.4</v>
      </c>
      <c r="G144" s="11">
        <f t="shared" si="18"/>
        <v>890.26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6"/>
      <c r="B145" s="5"/>
      <c r="C145" s="5"/>
      <c r="D145" s="5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7" t="s">
        <v>28</v>
      </c>
      <c r="B146" s="27"/>
      <c r="C146" s="27"/>
      <c r="D146" s="27"/>
      <c r="E146" s="27"/>
      <c r="F146" s="27"/>
      <c r="G146" s="27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4" t="s">
        <v>56</v>
      </c>
      <c r="B147" s="35">
        <v>100</v>
      </c>
      <c r="C147" s="7" t="s">
        <v>57</v>
      </c>
      <c r="D147" s="8">
        <v>8.1199999999999992</v>
      </c>
      <c r="E147" s="8">
        <v>6.36</v>
      </c>
      <c r="F147" s="8">
        <v>59.84</v>
      </c>
      <c r="G147" s="8">
        <v>328.88</v>
      </c>
      <c r="H147" s="1"/>
      <c r="I147" s="1"/>
      <c r="J147" s="1"/>
      <c r="K147" s="14"/>
      <c r="L147" s="15"/>
      <c r="M147" s="16"/>
      <c r="N147" s="17"/>
      <c r="O147" s="17"/>
      <c r="P147" s="17"/>
      <c r="Q147" s="17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2" t="s">
        <v>25</v>
      </c>
      <c r="B148" s="23">
        <v>200</v>
      </c>
      <c r="C148" s="20" t="s">
        <v>26</v>
      </c>
      <c r="D148" s="20">
        <v>0.74</v>
      </c>
      <c r="E148" s="20">
        <v>0.16</v>
      </c>
      <c r="F148" s="20">
        <v>36.03</v>
      </c>
      <c r="G148" s="20">
        <v>148.49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" t="s">
        <v>15</v>
      </c>
      <c r="B149" s="2"/>
      <c r="C149" s="5"/>
      <c r="D149" s="11">
        <f t="shared" ref="D149:G149" si="19">D147+D148</f>
        <v>8.86</v>
      </c>
      <c r="E149" s="11">
        <f t="shared" si="19"/>
        <v>6.5200000000000005</v>
      </c>
      <c r="F149" s="11">
        <f t="shared" si="19"/>
        <v>95.87</v>
      </c>
      <c r="G149" s="11">
        <f t="shared" si="19"/>
        <v>477.37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6"/>
      <c r="B150" s="5"/>
      <c r="C150" s="5"/>
      <c r="D150" s="5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7" t="s">
        <v>32</v>
      </c>
      <c r="B151" s="27"/>
      <c r="C151" s="27"/>
      <c r="D151" s="27"/>
      <c r="E151" s="27"/>
      <c r="F151" s="27"/>
      <c r="G151" s="2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9" t="s">
        <v>99</v>
      </c>
      <c r="B152" s="10">
        <v>100</v>
      </c>
      <c r="C152" s="7"/>
      <c r="D152" s="8">
        <v>17.5</v>
      </c>
      <c r="E152" s="8">
        <v>11.01</v>
      </c>
      <c r="F152" s="8">
        <v>9.01</v>
      </c>
      <c r="G152" s="8">
        <v>205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6" t="s">
        <v>100</v>
      </c>
      <c r="B153" s="5">
        <v>150</v>
      </c>
      <c r="C153" s="5" t="s">
        <v>101</v>
      </c>
      <c r="D153" s="5">
        <v>5.85</v>
      </c>
      <c r="E153" s="5">
        <v>0.92</v>
      </c>
      <c r="F153" s="5">
        <v>40.5</v>
      </c>
      <c r="G153" s="5">
        <v>193.61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6" t="s">
        <v>12</v>
      </c>
      <c r="B154" s="5">
        <v>200</v>
      </c>
      <c r="C154" s="5" t="s">
        <v>38</v>
      </c>
      <c r="D154" s="5"/>
      <c r="E154" s="5"/>
      <c r="F154" s="5">
        <v>15</v>
      </c>
      <c r="G154" s="5">
        <v>60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9" t="s">
        <v>14</v>
      </c>
      <c r="B155" s="10">
        <v>50</v>
      </c>
      <c r="C155" s="5"/>
      <c r="D155" s="5">
        <v>3.8</v>
      </c>
      <c r="E155" s="5">
        <v>0.4</v>
      </c>
      <c r="F155" s="5">
        <v>24.6</v>
      </c>
      <c r="G155" s="5">
        <v>117.2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" t="s">
        <v>15</v>
      </c>
      <c r="B156" s="2"/>
      <c r="C156" s="5"/>
      <c r="D156" s="11">
        <f t="shared" ref="D156:G156" si="20">D152+D153+D154+D155</f>
        <v>27.150000000000002</v>
      </c>
      <c r="E156" s="11">
        <f t="shared" si="20"/>
        <v>12.33</v>
      </c>
      <c r="F156" s="11">
        <f t="shared" si="20"/>
        <v>89.109999999999985</v>
      </c>
      <c r="G156" s="11">
        <f t="shared" si="20"/>
        <v>575.81000000000006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6"/>
      <c r="B157" s="5"/>
      <c r="C157" s="5"/>
      <c r="D157" s="50"/>
      <c r="E157" s="50"/>
      <c r="F157" s="50"/>
      <c r="G157" s="50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" t="s">
        <v>39</v>
      </c>
      <c r="B158" s="5"/>
      <c r="C158" s="5"/>
      <c r="D158" s="50"/>
      <c r="E158" s="50"/>
      <c r="F158" s="50"/>
      <c r="G158" s="50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6" t="s">
        <v>78</v>
      </c>
      <c r="B159" s="5">
        <v>200</v>
      </c>
      <c r="C159" s="7" t="s">
        <v>79</v>
      </c>
      <c r="D159" s="8">
        <v>1</v>
      </c>
      <c r="E159" s="8"/>
      <c r="F159" s="8">
        <v>5.8</v>
      </c>
      <c r="G159" s="8">
        <v>36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" t="s">
        <v>40</v>
      </c>
      <c r="B160" s="2"/>
      <c r="C160" s="5"/>
      <c r="D160" s="11">
        <f>D159</f>
        <v>1</v>
      </c>
      <c r="E160" s="11">
        <f t="shared" ref="E160:G160" si="21">E159</f>
        <v>0</v>
      </c>
      <c r="F160" s="11">
        <f t="shared" si="21"/>
        <v>5.8</v>
      </c>
      <c r="G160" s="11">
        <f t="shared" si="21"/>
        <v>36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7"/>
      <c r="B161" s="10"/>
      <c r="C161" s="7"/>
      <c r="D161" s="8"/>
      <c r="E161" s="8"/>
      <c r="F161" s="8"/>
      <c r="G161" s="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" t="s">
        <v>87</v>
      </c>
      <c r="B162" s="10"/>
      <c r="C162" s="7"/>
      <c r="D162" s="37">
        <f>D135+D144+D149+D156+D160</f>
        <v>91.83</v>
      </c>
      <c r="E162" s="37">
        <f>E135+E144+E149+E156+E160</f>
        <v>55.010000000000005</v>
      </c>
      <c r="F162" s="37">
        <f>F135+F144+F149+F156+F160</f>
        <v>388.37000000000006</v>
      </c>
      <c r="G162" s="37">
        <f>G135+G144+G149+G156+G160</f>
        <v>2424.13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7"/>
      <c r="B163" s="10"/>
      <c r="C163" s="7"/>
      <c r="D163" s="8"/>
      <c r="E163" s="8"/>
      <c r="F163" s="8"/>
      <c r="G163" s="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7"/>
      <c r="B164" s="10"/>
      <c r="C164" s="7"/>
      <c r="D164" s="8"/>
      <c r="E164" s="8"/>
      <c r="F164" s="8"/>
      <c r="G164" s="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7"/>
      <c r="B165" s="10"/>
      <c r="C165" s="7"/>
      <c r="D165" s="8"/>
      <c r="E165" s="8"/>
      <c r="F165" s="8"/>
      <c r="G165" s="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75"/>
      <c r="B166" s="73"/>
      <c r="C166" s="73"/>
      <c r="D166" s="73"/>
      <c r="E166" s="73"/>
      <c r="F166" s="73"/>
      <c r="G166" s="7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72" t="s">
        <v>102</v>
      </c>
      <c r="B167" s="73"/>
      <c r="C167" s="73"/>
      <c r="D167" s="73"/>
      <c r="E167" s="73"/>
      <c r="F167" s="73"/>
      <c r="G167" s="7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62"/>
      <c r="B168" s="69">
        <v>45807</v>
      </c>
      <c r="C168" s="70"/>
      <c r="D168" s="70"/>
      <c r="E168" s="70"/>
      <c r="F168" s="70"/>
      <c r="G168" s="7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" t="s">
        <v>1</v>
      </c>
      <c r="B169" s="2" t="s">
        <v>2</v>
      </c>
      <c r="C169" s="3" t="s">
        <v>3</v>
      </c>
      <c r="D169" s="2" t="s">
        <v>4</v>
      </c>
      <c r="E169" s="2" t="s">
        <v>5</v>
      </c>
      <c r="F169" s="2" t="s">
        <v>6</v>
      </c>
      <c r="G169" s="2" t="s">
        <v>7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7" t="s">
        <v>8</v>
      </c>
      <c r="B170" s="27"/>
      <c r="C170" s="27"/>
      <c r="D170" s="27"/>
      <c r="E170" s="27"/>
      <c r="F170" s="27"/>
      <c r="G170" s="27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6" t="s">
        <v>9</v>
      </c>
      <c r="B171" s="5">
        <v>40</v>
      </c>
      <c r="C171" s="7" t="s">
        <v>10</v>
      </c>
      <c r="D171" s="8">
        <v>5.08</v>
      </c>
      <c r="E171" s="8">
        <v>4.5999999999999996</v>
      </c>
      <c r="F171" s="8">
        <v>0.28000000000000003</v>
      </c>
      <c r="G171" s="8">
        <v>63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9" t="s">
        <v>103</v>
      </c>
      <c r="B172" s="10">
        <v>200</v>
      </c>
      <c r="C172" s="7" t="s">
        <v>44</v>
      </c>
      <c r="D172" s="8">
        <v>7.59</v>
      </c>
      <c r="E172" s="8">
        <v>7.63</v>
      </c>
      <c r="F172" s="8">
        <v>37.42</v>
      </c>
      <c r="G172" s="8">
        <v>248.58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9" t="s">
        <v>84</v>
      </c>
      <c r="B173" s="10" t="s">
        <v>85</v>
      </c>
      <c r="C173" s="7" t="s">
        <v>86</v>
      </c>
      <c r="D173" s="8">
        <v>0.06</v>
      </c>
      <c r="E173" s="8"/>
      <c r="F173" s="8">
        <v>15.21</v>
      </c>
      <c r="G173" s="8">
        <v>61.1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9" t="s">
        <v>14</v>
      </c>
      <c r="B174" s="10">
        <v>60</v>
      </c>
      <c r="C174" s="5"/>
      <c r="D174" s="5">
        <v>4.5599999999999996</v>
      </c>
      <c r="E174" s="5">
        <v>0.48</v>
      </c>
      <c r="F174" s="5">
        <v>29.52</v>
      </c>
      <c r="G174" s="5">
        <v>140.63999999999999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7" t="s">
        <v>15</v>
      </c>
      <c r="B175" s="36"/>
      <c r="C175" s="10"/>
      <c r="D175" s="37">
        <f t="shared" ref="D175:G175" si="22">D171+D172+D173+D174</f>
        <v>17.29</v>
      </c>
      <c r="E175" s="37">
        <f t="shared" si="22"/>
        <v>12.71</v>
      </c>
      <c r="F175" s="37">
        <f t="shared" si="22"/>
        <v>82.43</v>
      </c>
      <c r="G175" s="37">
        <f t="shared" si="22"/>
        <v>513.32000000000005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9"/>
      <c r="B176" s="10"/>
      <c r="C176" s="10"/>
      <c r="D176" s="10"/>
      <c r="E176" s="10"/>
      <c r="F176" s="10"/>
      <c r="G176" s="10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7" t="s">
        <v>16</v>
      </c>
      <c r="B177" s="27"/>
      <c r="C177" s="27"/>
      <c r="D177" s="27"/>
      <c r="E177" s="27"/>
      <c r="F177" s="27"/>
      <c r="G177" s="27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9" t="s">
        <v>104</v>
      </c>
      <c r="B178" s="10">
        <v>60</v>
      </c>
      <c r="C178" s="7" t="s">
        <v>105</v>
      </c>
      <c r="D178" s="8">
        <v>2.02</v>
      </c>
      <c r="E178" s="8">
        <v>6.31</v>
      </c>
      <c r="F178" s="8">
        <v>13.57</v>
      </c>
      <c r="G178" s="8">
        <v>119.17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9" t="s">
        <v>106</v>
      </c>
      <c r="B179" s="10">
        <v>200</v>
      </c>
      <c r="C179" s="7" t="s">
        <v>107</v>
      </c>
      <c r="D179" s="8">
        <v>1.7</v>
      </c>
      <c r="E179" s="8">
        <v>4.21</v>
      </c>
      <c r="F179" s="8">
        <v>12.71</v>
      </c>
      <c r="G179" s="8">
        <v>95.55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9" t="s">
        <v>113</v>
      </c>
      <c r="B180" s="10">
        <v>90</v>
      </c>
      <c r="C180" s="7" t="s">
        <v>52</v>
      </c>
      <c r="D180" s="32">
        <v>13.1</v>
      </c>
      <c r="E180" s="33">
        <v>12.4</v>
      </c>
      <c r="F180" s="33">
        <v>8.5</v>
      </c>
      <c r="G180" s="33">
        <v>198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9" t="s">
        <v>61</v>
      </c>
      <c r="B181" s="10">
        <v>150</v>
      </c>
      <c r="C181" s="7" t="s">
        <v>62</v>
      </c>
      <c r="D181" s="8">
        <v>3.57</v>
      </c>
      <c r="E181" s="8">
        <v>5.46</v>
      </c>
      <c r="F181" s="8">
        <v>15.18</v>
      </c>
      <c r="G181" s="8">
        <v>124.11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9" t="s">
        <v>108</v>
      </c>
      <c r="B182" s="10">
        <v>200</v>
      </c>
      <c r="C182" s="7" t="s">
        <v>31</v>
      </c>
      <c r="D182" s="8">
        <v>1.1499999999999999</v>
      </c>
      <c r="E182" s="8"/>
      <c r="F182" s="8">
        <v>20.010000000000002</v>
      </c>
      <c r="G182" s="8">
        <v>84.6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9" t="s">
        <v>27</v>
      </c>
      <c r="B183" s="5">
        <v>50</v>
      </c>
      <c r="C183" s="5"/>
      <c r="D183" s="5">
        <v>3.05</v>
      </c>
      <c r="E183" s="5">
        <v>0.6</v>
      </c>
      <c r="F183" s="5">
        <v>19.95</v>
      </c>
      <c r="G183" s="5">
        <v>97.4</v>
      </c>
      <c r="H183" s="1"/>
      <c r="I183" s="14"/>
      <c r="J183" s="15"/>
      <c r="K183" s="16"/>
      <c r="L183" s="17"/>
      <c r="M183" s="17"/>
      <c r="N183" s="17"/>
      <c r="O183" s="1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" t="s">
        <v>15</v>
      </c>
      <c r="B184" s="2"/>
      <c r="C184" s="5"/>
      <c r="D184" s="11">
        <f t="shared" ref="D184:G184" si="23">D178+D179+D180+D181+D182+D183</f>
        <v>24.59</v>
      </c>
      <c r="E184" s="11">
        <f t="shared" si="23"/>
        <v>28.980000000000004</v>
      </c>
      <c r="F184" s="11">
        <f t="shared" si="23"/>
        <v>89.92</v>
      </c>
      <c r="G184" s="11">
        <f t="shared" si="23"/>
        <v>718.83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6"/>
      <c r="B185" s="5"/>
      <c r="C185" s="5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7" t="s">
        <v>28</v>
      </c>
      <c r="B186" s="27"/>
      <c r="C186" s="27"/>
      <c r="D186" s="27"/>
      <c r="E186" s="27"/>
      <c r="F186" s="27"/>
      <c r="G186" s="2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60" t="s">
        <v>115</v>
      </c>
      <c r="B187" s="10">
        <v>50</v>
      </c>
      <c r="C187" s="61" t="s">
        <v>114</v>
      </c>
      <c r="D187" s="8">
        <v>3.71</v>
      </c>
      <c r="E187" s="8">
        <v>6.74</v>
      </c>
      <c r="F187" s="8">
        <v>31</v>
      </c>
      <c r="G187" s="8">
        <v>199.37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9" t="s">
        <v>76</v>
      </c>
      <c r="B188" s="10">
        <v>200</v>
      </c>
      <c r="C188" s="7" t="s">
        <v>77</v>
      </c>
      <c r="D188" s="8">
        <v>0.68</v>
      </c>
      <c r="E188" s="8"/>
      <c r="F188" s="8">
        <v>29.62</v>
      </c>
      <c r="G188" s="8">
        <v>121.2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6" t="s">
        <v>58</v>
      </c>
      <c r="B189" s="5">
        <v>100</v>
      </c>
      <c r="C189" s="5"/>
      <c r="D189" s="5">
        <v>1.62</v>
      </c>
      <c r="E189" s="5"/>
      <c r="F189" s="5">
        <v>14.58</v>
      </c>
      <c r="G189" s="5">
        <v>64.8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" t="s">
        <v>15</v>
      </c>
      <c r="B190" s="2"/>
      <c r="C190" s="5"/>
      <c r="D190" s="11">
        <f t="shared" ref="D190:G190" si="24">D187+D188+D189</f>
        <v>6.01</v>
      </c>
      <c r="E190" s="11">
        <f t="shared" si="24"/>
        <v>6.74</v>
      </c>
      <c r="F190" s="11">
        <f t="shared" si="24"/>
        <v>75.2</v>
      </c>
      <c r="G190" s="11">
        <f t="shared" si="24"/>
        <v>385.37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6"/>
      <c r="B191" s="5"/>
      <c r="C191" s="5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" t="s">
        <v>32</v>
      </c>
      <c r="B192" s="5"/>
      <c r="C192" s="5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9" t="s">
        <v>21</v>
      </c>
      <c r="B193" s="20">
        <v>100</v>
      </c>
      <c r="C193" s="20" t="s">
        <v>22</v>
      </c>
      <c r="D193" s="20">
        <v>12.06</v>
      </c>
      <c r="E193" s="20">
        <v>16.28</v>
      </c>
      <c r="F193" s="20">
        <v>15.68</v>
      </c>
      <c r="G193" s="20">
        <v>257.36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9" t="s">
        <v>109</v>
      </c>
      <c r="B194" s="10">
        <v>150</v>
      </c>
      <c r="C194" s="7" t="s">
        <v>54</v>
      </c>
      <c r="D194" s="8">
        <v>5.68</v>
      </c>
      <c r="E194" s="8">
        <v>3.89</v>
      </c>
      <c r="F194" s="8">
        <v>36.04</v>
      </c>
      <c r="G194" s="8">
        <v>201.92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6" t="s">
        <v>110</v>
      </c>
      <c r="B195" s="5">
        <v>200</v>
      </c>
      <c r="C195" s="5" t="s">
        <v>66</v>
      </c>
      <c r="D195" s="5">
        <v>0.11</v>
      </c>
      <c r="E195" s="5"/>
      <c r="F195" s="5">
        <v>11.6</v>
      </c>
      <c r="G195" s="5">
        <v>46.83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6" t="s">
        <v>14</v>
      </c>
      <c r="B196" s="5">
        <v>50</v>
      </c>
      <c r="C196" s="5"/>
      <c r="D196" s="5">
        <v>3.8</v>
      </c>
      <c r="E196" s="5">
        <v>0.4</v>
      </c>
      <c r="F196" s="5">
        <v>24.6</v>
      </c>
      <c r="G196" s="5">
        <v>117.2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" t="s">
        <v>40</v>
      </c>
      <c r="B197" s="2"/>
      <c r="C197" s="5"/>
      <c r="D197" s="11">
        <f t="shared" ref="D197:G197" si="25">D193+D194+D195+D196</f>
        <v>21.650000000000002</v>
      </c>
      <c r="E197" s="11">
        <f t="shared" si="25"/>
        <v>20.57</v>
      </c>
      <c r="F197" s="11">
        <f t="shared" si="25"/>
        <v>87.92</v>
      </c>
      <c r="G197" s="11">
        <f t="shared" si="25"/>
        <v>623.30999999999995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"/>
      <c r="B198" s="5"/>
      <c r="C198" s="5"/>
      <c r="D198" s="50"/>
      <c r="E198" s="50"/>
      <c r="F198" s="50"/>
      <c r="G198" s="50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" t="s">
        <v>39</v>
      </c>
      <c r="B199" s="5"/>
      <c r="C199" s="5"/>
      <c r="D199" s="50"/>
      <c r="E199" s="50"/>
      <c r="F199" s="50"/>
      <c r="G199" s="50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6" t="s">
        <v>78</v>
      </c>
      <c r="B200" s="5">
        <v>200</v>
      </c>
      <c r="C200" s="7" t="s">
        <v>79</v>
      </c>
      <c r="D200" s="8">
        <v>1</v>
      </c>
      <c r="E200" s="8"/>
      <c r="F200" s="8">
        <v>5.8</v>
      </c>
      <c r="G200" s="8">
        <v>36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" t="s">
        <v>40</v>
      </c>
      <c r="B201" s="42"/>
      <c r="C201" s="43"/>
      <c r="D201" s="44">
        <f>D200</f>
        <v>1</v>
      </c>
      <c r="E201" s="44">
        <f t="shared" ref="E201:G201" si="26">E200</f>
        <v>0</v>
      </c>
      <c r="F201" s="44">
        <f t="shared" si="26"/>
        <v>5.8</v>
      </c>
      <c r="G201" s="44">
        <f t="shared" si="26"/>
        <v>36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5"/>
      <c r="B202" s="12"/>
      <c r="C202" s="43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" t="s">
        <v>87</v>
      </c>
      <c r="B203" s="5"/>
      <c r="C203" s="5"/>
      <c r="D203" s="11">
        <f>D175+D184+D190+D197+D201</f>
        <v>70.539999999999992</v>
      </c>
      <c r="E203" s="11">
        <f>E175+E184+E190+E197+E201</f>
        <v>69</v>
      </c>
      <c r="F203" s="11">
        <f>F175+F184+F190+F197+F201</f>
        <v>341.27000000000004</v>
      </c>
      <c r="G203" s="11">
        <f>G175+G184+G190+G197+G201</f>
        <v>2276.83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5"/>
      <c r="B204" s="5"/>
      <c r="C204" s="5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5"/>
      <c r="B205" s="5"/>
      <c r="C205" s="5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8"/>
      <c r="B206" s="51"/>
      <c r="C206" s="52"/>
      <c r="D206" s="51"/>
      <c r="E206" s="51"/>
      <c r="F206" s="51"/>
      <c r="G206" s="5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53"/>
      <c r="B207" s="1"/>
      <c r="C207" s="1"/>
      <c r="D207" s="54"/>
      <c r="E207" s="54"/>
      <c r="F207" s="54"/>
      <c r="G207" s="5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53"/>
      <c r="B208" s="1"/>
      <c r="C208" s="1"/>
      <c r="D208" s="54"/>
      <c r="E208" s="54"/>
      <c r="F208" s="54"/>
      <c r="G208" s="5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53"/>
      <c r="B209" s="1"/>
      <c r="C209" s="1"/>
      <c r="D209" s="54"/>
      <c r="E209" s="54"/>
      <c r="F209" s="54"/>
      <c r="G209" s="5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63"/>
      <c r="B210" s="64"/>
      <c r="C210" s="64"/>
      <c r="D210" s="64"/>
      <c r="E210" s="64"/>
      <c r="F210" s="64"/>
      <c r="G210" s="6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63"/>
      <c r="B211" s="64"/>
      <c r="C211" s="64"/>
      <c r="D211" s="64"/>
      <c r="E211" s="64"/>
      <c r="F211" s="64"/>
      <c r="G211" s="6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7" customHeight="1" x14ac:dyDescent="0.2">
      <c r="A212" s="65"/>
      <c r="B212" s="64"/>
      <c r="C212" s="64"/>
      <c r="D212" s="64"/>
      <c r="E212" s="64"/>
      <c r="F212" s="64"/>
      <c r="G212" s="6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 customHeight="1" x14ac:dyDescent="0.2">
      <c r="A213" s="65"/>
      <c r="B213" s="64"/>
      <c r="C213" s="64"/>
      <c r="D213" s="64"/>
      <c r="E213" s="64"/>
      <c r="F213" s="64"/>
      <c r="G213" s="6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76"/>
      <c r="B214" s="64"/>
      <c r="C214" s="64"/>
      <c r="D214" s="64"/>
      <c r="E214" s="64"/>
      <c r="F214" s="64"/>
      <c r="G214" s="5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64"/>
      <c r="B215" s="64"/>
      <c r="C215" s="64"/>
      <c r="D215" s="64"/>
      <c r="E215" s="64"/>
      <c r="F215" s="64"/>
      <c r="G215" s="5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65"/>
      <c r="B216" s="64"/>
      <c r="C216" s="64"/>
      <c r="D216" s="64"/>
      <c r="E216" s="64"/>
      <c r="F216" s="64"/>
      <c r="G216" s="6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65"/>
      <c r="B217" s="64"/>
      <c r="C217" s="64"/>
      <c r="D217" s="64"/>
      <c r="E217" s="64"/>
      <c r="F217" s="64"/>
      <c r="G217" s="6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63"/>
      <c r="B218" s="64"/>
      <c r="C218" s="64"/>
      <c r="D218" s="64"/>
      <c r="E218" s="64"/>
      <c r="F218" s="64"/>
      <c r="G218" s="6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63"/>
      <c r="B219" s="64"/>
      <c r="C219" s="64"/>
      <c r="D219" s="64"/>
      <c r="E219" s="64"/>
      <c r="F219" s="64"/>
      <c r="G219" s="6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64"/>
      <c r="B220" s="64"/>
      <c r="C220" s="64"/>
      <c r="D220" s="64"/>
      <c r="E220" s="64"/>
      <c r="F220" s="64"/>
      <c r="G220" s="6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</sheetData>
  <mergeCells count="24">
    <mergeCell ref="A1:G1"/>
    <mergeCell ref="A2:G2"/>
    <mergeCell ref="A40:G40"/>
    <mergeCell ref="A41:G41"/>
    <mergeCell ref="A84:G84"/>
    <mergeCell ref="A214:F215"/>
    <mergeCell ref="A216:G216"/>
    <mergeCell ref="A217:G217"/>
    <mergeCell ref="A218:G218"/>
    <mergeCell ref="A219:G220"/>
    <mergeCell ref="A210:G210"/>
    <mergeCell ref="A211:G211"/>
    <mergeCell ref="A212:G212"/>
    <mergeCell ref="A213:G213"/>
    <mergeCell ref="B3:G3"/>
    <mergeCell ref="B42:G42"/>
    <mergeCell ref="B86:G86"/>
    <mergeCell ref="B128:G128"/>
    <mergeCell ref="B168:G168"/>
    <mergeCell ref="A85:G85"/>
    <mergeCell ref="A126:G126"/>
    <mergeCell ref="A127:G127"/>
    <mergeCell ref="A166:G166"/>
    <mergeCell ref="A167:G167"/>
  </mergeCells>
  <conditionalFormatting sqref="A16:B16">
    <cfRule type="expression" dxfId="102" priority="192" stopIfTrue="1">
      <formula>$IS18&lt;$IR$1</formula>
    </cfRule>
  </conditionalFormatting>
  <conditionalFormatting sqref="A34:B34">
    <cfRule type="cellIs" dxfId="101" priority="122" stopIfTrue="1" operator="equal">
      <formula>0</formula>
    </cfRule>
  </conditionalFormatting>
  <conditionalFormatting sqref="A61:B62">
    <cfRule type="cellIs" dxfId="100" priority="103" stopIfTrue="1" operator="equal">
      <formula>0</formula>
    </cfRule>
  </conditionalFormatting>
  <conditionalFormatting sqref="A105:B105 A159:B159">
    <cfRule type="cellIs" dxfId="99" priority="137" stopIfTrue="1" operator="equal">
      <formula>0</formula>
    </cfRule>
  </conditionalFormatting>
  <conditionalFormatting sqref="A133:B133">
    <cfRule type="cellIs" dxfId="98" priority="159" stopIfTrue="1" operator="equal">
      <formula>0</formula>
    </cfRule>
  </conditionalFormatting>
  <conditionalFormatting sqref="A147:B147">
    <cfRule type="cellIs" dxfId="97" priority="62" stopIfTrue="1" operator="equal">
      <formula>0</formula>
    </cfRule>
  </conditionalFormatting>
  <conditionalFormatting sqref="A200:B200">
    <cfRule type="cellIs" dxfId="96" priority="46" stopIfTrue="1" operator="equal">
      <formula>0</formula>
    </cfRule>
  </conditionalFormatting>
  <conditionalFormatting sqref="A13:C13">
    <cfRule type="expression" dxfId="95" priority="261" stopIfTrue="1">
      <formula>$IS15&lt;$IR$1</formula>
    </cfRule>
  </conditionalFormatting>
  <conditionalFormatting sqref="A9:G9 A48:G48">
    <cfRule type="expression" dxfId="94" priority="388" stopIfTrue="1">
      <formula>$IS11&lt;$IR$1</formula>
    </cfRule>
  </conditionalFormatting>
  <conditionalFormatting sqref="A17:G17">
    <cfRule type="expression" dxfId="93" priority="286" stopIfTrue="1">
      <formula>$IS19&lt;$IR$1</formula>
    </cfRule>
  </conditionalFormatting>
  <conditionalFormatting sqref="A22:G22">
    <cfRule type="cellIs" dxfId="92" priority="68" stopIfTrue="1" operator="equal">
      <formula>0</formula>
    </cfRule>
    <cfRule type="expression" dxfId="91" priority="69" stopIfTrue="1">
      <formula>$IS18&lt;$IR$1</formula>
    </cfRule>
    <cfRule type="expression" dxfId="90" priority="70" stopIfTrue="1">
      <formula>$IS25&lt;$IR$1</formula>
    </cfRule>
  </conditionalFormatting>
  <conditionalFormatting sqref="A22:G23">
    <cfRule type="cellIs" dxfId="89" priority="71" stopIfTrue="1" operator="equal">
      <formula>0</formula>
    </cfRule>
  </conditionalFormatting>
  <conditionalFormatting sqref="A23:G23">
    <cfRule type="expression" dxfId="88" priority="336" stopIfTrue="1">
      <formula>$IS30&lt;$IR$1</formula>
    </cfRule>
    <cfRule type="expression" dxfId="87" priority="335" stopIfTrue="1">
      <formula>$IS25&lt;$IR$1</formula>
    </cfRule>
  </conditionalFormatting>
  <conditionalFormatting sqref="A34:G39">
    <cfRule type="cellIs" dxfId="86" priority="121" stopIfTrue="1" operator="equal">
      <formula>0</formula>
    </cfRule>
  </conditionalFormatting>
  <conditionalFormatting sqref="A46:G46">
    <cfRule type="expression" dxfId="85" priority="387" stopIfTrue="1">
      <formula>$IS49&lt;$IR$1</formula>
    </cfRule>
  </conditionalFormatting>
  <conditionalFormatting sqref="A54:G54 A180:G180">
    <cfRule type="cellIs" dxfId="84" priority="371" stopIfTrue="1" operator="equal">
      <formula>0</formula>
    </cfRule>
  </conditionalFormatting>
  <conditionalFormatting sqref="A55:G55">
    <cfRule type="expression" dxfId="83" priority="483" stopIfTrue="1">
      <formula>#REF!&lt;$IR$1</formula>
    </cfRule>
  </conditionalFormatting>
  <conditionalFormatting sqref="A55:G56">
    <cfRule type="cellIs" dxfId="82" priority="254" stopIfTrue="1" operator="equal">
      <formula>0</formula>
    </cfRule>
  </conditionalFormatting>
  <conditionalFormatting sqref="A62:G62 A134:G134">
    <cfRule type="expression" dxfId="81" priority="153" stopIfTrue="1">
      <formula>$IS64&lt;$IR$1</formula>
    </cfRule>
  </conditionalFormatting>
  <conditionalFormatting sqref="A74:G74 A104:G104">
    <cfRule type="cellIs" dxfId="80" priority="171" stopIfTrue="1" operator="equal">
      <formula>0</formula>
    </cfRule>
  </conditionalFormatting>
  <conditionalFormatting sqref="A75:G75">
    <cfRule type="cellIs" dxfId="79" priority="85" stopIfTrue="1" operator="equal">
      <formula>0</formula>
    </cfRule>
  </conditionalFormatting>
  <conditionalFormatting sqref="A89:G91">
    <cfRule type="cellIs" dxfId="78" priority="214" stopIfTrue="1" operator="equal">
      <formula>0</formula>
    </cfRule>
  </conditionalFormatting>
  <conditionalFormatting sqref="A105:G105">
    <cfRule type="expression" dxfId="77" priority="73" stopIfTrue="1">
      <formula>$IS112&lt;$IR$1</formula>
    </cfRule>
    <cfRule type="expression" dxfId="76" priority="72" stopIfTrue="1">
      <formula>$IS107&lt;$IR$1</formula>
    </cfRule>
  </conditionalFormatting>
  <conditionalFormatting sqref="A110:G110">
    <cfRule type="cellIs" dxfId="75" priority="289" stopIfTrue="1" operator="equal">
      <formula>0</formula>
    </cfRule>
  </conditionalFormatting>
  <conditionalFormatting sqref="A117:G117">
    <cfRule type="cellIs" dxfId="74" priority="74" stopIfTrue="1" operator="equal">
      <formula>0</formula>
    </cfRule>
  </conditionalFormatting>
  <conditionalFormatting sqref="A131:G136">
    <cfRule type="cellIs" dxfId="73" priority="67" stopIfTrue="1" operator="equal">
      <formula>0</formula>
    </cfRule>
  </conditionalFormatting>
  <conditionalFormatting sqref="A132:G133 A62:G62">
    <cfRule type="cellIs" dxfId="72" priority="321" stopIfTrue="1" operator="equal">
      <formula>0</formula>
    </cfRule>
  </conditionalFormatting>
  <conditionalFormatting sqref="A132:G133 A74:G74 A104:G104 A187:G187 C70:G70 A91:G91 C92:G92 C113:G113 A139:G139 A143:G143 A179:G179 A182:G183 A56:G56 A110:G110 A148:G148 A154:G154">
    <cfRule type="expression" dxfId="71" priority="160" stopIfTrue="1">
      <formula>$IS59&lt;$IR$1</formula>
    </cfRule>
  </conditionalFormatting>
  <conditionalFormatting sqref="A132:G133">
    <cfRule type="cellIs" dxfId="70" priority="386" stopIfTrue="1" operator="equal">
      <formula>0</formula>
    </cfRule>
  </conditionalFormatting>
  <conditionalFormatting sqref="A141:G141">
    <cfRule type="expression" dxfId="69" priority="510" stopIfTrue="1">
      <formula>#REF!&lt;$IR$1</formula>
    </cfRule>
  </conditionalFormatting>
  <conditionalFormatting sqref="A148:G148">
    <cfRule type="cellIs" dxfId="68" priority="337" stopIfTrue="1" operator="equal">
      <formula>0</formula>
    </cfRule>
  </conditionalFormatting>
  <conditionalFormatting sqref="A152:G152">
    <cfRule type="cellIs" dxfId="67" priority="366" stopIfTrue="1" operator="equal">
      <formula>0</formula>
    </cfRule>
  </conditionalFormatting>
  <conditionalFormatting sqref="A154:G154">
    <cfRule type="cellIs" dxfId="66" priority="162" stopIfTrue="1" operator="equal">
      <formula>0</formula>
    </cfRule>
  </conditionalFormatting>
  <conditionalFormatting sqref="A182:G182 C180:G180 C54:G54">
    <cfRule type="expression" dxfId="65" priority="370" stopIfTrue="1">
      <formula>$IS62&lt;$IR$1</formula>
    </cfRule>
  </conditionalFormatting>
  <conditionalFormatting sqref="A187:G188">
    <cfRule type="cellIs" dxfId="64" priority="42" stopIfTrue="1" operator="equal">
      <formula>0</formula>
    </cfRule>
  </conditionalFormatting>
  <conditionalFormatting sqref="A194:G194">
    <cfRule type="expression" dxfId="63" priority="310" stopIfTrue="1">
      <formula>$IS201&lt;$IR$1</formula>
    </cfRule>
  </conditionalFormatting>
  <conditionalFormatting sqref="A194:G196">
    <cfRule type="cellIs" dxfId="62" priority="163" stopIfTrue="1" operator="equal">
      <formula>0</formula>
    </cfRule>
  </conditionalFormatting>
  <conditionalFormatting sqref="B61">
    <cfRule type="cellIs" dxfId="61" priority="96" stopIfTrue="1" operator="equal">
      <formula>0</formula>
    </cfRule>
  </conditionalFormatting>
  <conditionalFormatting sqref="B147">
    <cfRule type="cellIs" dxfId="60" priority="55" stopIfTrue="1" operator="equal">
      <formula>0</formula>
    </cfRule>
  </conditionalFormatting>
  <conditionalFormatting sqref="B61:G61">
    <cfRule type="cellIs" dxfId="59" priority="101" stopIfTrue="1" operator="equal">
      <formula>0</formula>
    </cfRule>
    <cfRule type="cellIs" dxfId="58" priority="100" operator="equal">
      <formula>0</formula>
    </cfRule>
  </conditionalFormatting>
  <conditionalFormatting sqref="B147:G147">
    <cfRule type="cellIs" dxfId="57" priority="59" operator="equal">
      <formula>0</formula>
    </cfRule>
    <cfRule type="cellIs" dxfId="56" priority="60" stopIfTrue="1" operator="equal">
      <formula>0</formula>
    </cfRule>
  </conditionalFormatting>
  <conditionalFormatting sqref="B183:G183">
    <cfRule type="expression" dxfId="55" priority="384" stopIfTrue="1">
      <formula>$IS187&lt;$IR$1</formula>
    </cfRule>
  </conditionalFormatting>
  <conditionalFormatting sqref="B201:G202 A202">
    <cfRule type="cellIs" dxfId="54" priority="175" stopIfTrue="1" operator="equal">
      <formula>0</formula>
    </cfRule>
  </conditionalFormatting>
  <conditionalFormatting sqref="C133">
    <cfRule type="cellIs" dxfId="53" priority="328" operator="equal">
      <formula>0</formula>
    </cfRule>
    <cfRule type="cellIs" dxfId="52" priority="329" stopIfTrue="1" operator="equal">
      <formula>0</formula>
    </cfRule>
  </conditionalFormatting>
  <conditionalFormatting sqref="C6:G6 C89:G89 C171:G171">
    <cfRule type="expression" dxfId="51" priority="194" stopIfTrue="1">
      <formula>$IK8&lt;$IJ$2</formula>
    </cfRule>
  </conditionalFormatting>
  <conditionalFormatting sqref="C6:G6">
    <cfRule type="expression" dxfId="50" priority="195" stopIfTrue="1">
      <formula>$IK9&lt;$IJ$2</formula>
    </cfRule>
  </conditionalFormatting>
  <conditionalFormatting sqref="C7:G7">
    <cfRule type="expression" dxfId="49" priority="196" stopIfTrue="1">
      <formula>$IC9&lt;$IB$2</formula>
    </cfRule>
  </conditionalFormatting>
  <conditionalFormatting sqref="C16:G16 A29:G30 A74:G74 A104:G104 A187:G187">
    <cfRule type="expression" dxfId="48" priority="134" stopIfTrue="1">
      <formula>$IS12&lt;$IR$1</formula>
    </cfRule>
  </conditionalFormatting>
  <conditionalFormatting sqref="C34:G34">
    <cfRule type="cellIs" dxfId="47" priority="124" stopIfTrue="1" operator="equal">
      <formula>0</formula>
    </cfRule>
    <cfRule type="expression" dxfId="46" priority="131" stopIfTrue="1">
      <formula>$IC41&lt;$IB$2</formula>
    </cfRule>
    <cfRule type="cellIs" dxfId="45" priority="129" stopIfTrue="1" operator="equal">
      <formula>0</formula>
    </cfRule>
    <cfRule type="cellIs" dxfId="44" priority="128" operator="equal">
      <formula>0</formula>
    </cfRule>
    <cfRule type="expression" dxfId="43" priority="127" stopIfTrue="1">
      <formula>$IC43&lt;$IB$2</formula>
    </cfRule>
    <cfRule type="cellIs" dxfId="42" priority="123" operator="equal">
      <formula>0</formula>
    </cfRule>
  </conditionalFormatting>
  <conditionalFormatting sqref="C61:G61">
    <cfRule type="cellIs" dxfId="41" priority="97" operator="equal">
      <formula>0</formula>
    </cfRule>
    <cfRule type="cellIs" dxfId="40" priority="98" stopIfTrue="1" operator="equal">
      <formula>0</formula>
    </cfRule>
    <cfRule type="cellIs" dxfId="39" priority="105" stopIfTrue="1" operator="equal">
      <formula>0</formula>
    </cfRule>
    <cfRule type="cellIs" dxfId="38" priority="104" operator="equal">
      <formula>0</formula>
    </cfRule>
  </conditionalFormatting>
  <conditionalFormatting sqref="C62:G62 C91:G91">
    <cfRule type="cellIs" dxfId="37" priority="199" stopIfTrue="1" operator="equal">
      <formula>0</formula>
    </cfRule>
  </conditionalFormatting>
  <conditionalFormatting sqref="C75:G75">
    <cfRule type="cellIs" dxfId="36" priority="87" operator="equal">
      <formula>0</formula>
    </cfRule>
    <cfRule type="expression" dxfId="35" priority="95" stopIfTrue="1">
      <formula>$IC82&lt;$IB$2</formula>
    </cfRule>
    <cfRule type="cellIs" dxfId="34" priority="93" stopIfTrue="1" operator="equal">
      <formula>0</formula>
    </cfRule>
    <cfRule type="cellIs" dxfId="33" priority="92" operator="equal">
      <formula>0</formula>
    </cfRule>
    <cfRule type="expression" dxfId="32" priority="91" stopIfTrue="1">
      <formula>$IC83&lt;$IB$2</formula>
    </cfRule>
    <cfRule type="cellIs" dxfId="31" priority="88" stopIfTrue="1" operator="equal">
      <formula>0</formula>
    </cfRule>
  </conditionalFormatting>
  <conditionalFormatting sqref="C89:G89 C171:G171 C6:G7 D13:G13">
    <cfRule type="cellIs" dxfId="30" priority="193" operator="equal">
      <formula>0</formula>
    </cfRule>
  </conditionalFormatting>
  <conditionalFormatting sqref="C91:G91 C62:G62">
    <cfRule type="cellIs" dxfId="29" priority="198" operator="equal">
      <formula>0</formula>
    </cfRule>
  </conditionalFormatting>
  <conditionalFormatting sqref="C105:G105 C159:G159">
    <cfRule type="expression" dxfId="28" priority="349" stopIfTrue="1">
      <formula>$IC112&lt;$IB$2</formula>
    </cfRule>
    <cfRule type="cellIs" dxfId="27" priority="271" stopIfTrue="1" operator="equal">
      <formula>0</formula>
    </cfRule>
    <cfRule type="cellIs" dxfId="26" priority="270" operator="equal">
      <formula>0</formula>
    </cfRule>
    <cfRule type="cellIs" dxfId="25" priority="201" operator="equal">
      <formula>0</formula>
    </cfRule>
    <cfRule type="cellIs" dxfId="24" priority="202" stopIfTrue="1" operator="equal">
      <formula>0</formula>
    </cfRule>
  </conditionalFormatting>
  <conditionalFormatting sqref="C105:G105">
    <cfRule type="expression" dxfId="23" priority="197" stopIfTrue="1">
      <formula>$IC113&lt;$IB$2</formula>
    </cfRule>
  </conditionalFormatting>
  <conditionalFormatting sqref="C117:G117">
    <cfRule type="cellIs" dxfId="22" priority="82" stopIfTrue="1" operator="equal">
      <formula>0</formula>
    </cfRule>
    <cfRule type="cellIs" dxfId="21" priority="81" operator="equal">
      <formula>0</formula>
    </cfRule>
    <cfRule type="expression" dxfId="20" priority="84" stopIfTrue="1">
      <formula>$IC124&lt;$IB$2</formula>
    </cfRule>
    <cfRule type="expression" dxfId="19" priority="76" stopIfTrue="1">
      <formula>$IC125&lt;$IB$2</formula>
    </cfRule>
    <cfRule type="cellIs" dxfId="18" priority="77" operator="equal">
      <formula>0</formula>
    </cfRule>
    <cfRule type="cellIs" dxfId="17" priority="78" stopIfTrue="1" operator="equal">
      <formula>0</formula>
    </cfRule>
  </conditionalFormatting>
  <conditionalFormatting sqref="C133:G133 C89:G89 C171:G171">
    <cfRule type="expression" dxfId="16" priority="173" stopIfTrue="1">
      <formula>$IK92&lt;$IJ$2</formula>
    </cfRule>
  </conditionalFormatting>
  <conditionalFormatting sqref="C133:G133">
    <cfRule type="cellIs" dxfId="15" priority="224" stopIfTrue="1" operator="equal">
      <formula>0</formula>
    </cfRule>
  </conditionalFormatting>
  <conditionalFormatting sqref="C147:G147">
    <cfRule type="cellIs" dxfId="14" priority="64" stopIfTrue="1" operator="equal">
      <formula>0</formula>
    </cfRule>
    <cfRule type="cellIs" dxfId="13" priority="63" operator="equal">
      <formula>0</formula>
    </cfRule>
    <cfRule type="cellIs" dxfId="12" priority="57" stopIfTrue="1" operator="equal">
      <formula>0</formula>
    </cfRule>
    <cfRule type="cellIs" dxfId="11" priority="56" operator="equal">
      <formula>0</formula>
    </cfRule>
  </conditionalFormatting>
  <conditionalFormatting sqref="C159:G159">
    <cfRule type="expression" dxfId="10" priority="593" stopIfTrue="1">
      <formula>$IC165&lt;$IB$2</formula>
    </cfRule>
  </conditionalFormatting>
  <conditionalFormatting sqref="C174:G174">
    <cfRule type="expression" dxfId="9" priority="50" stopIfTrue="1">
      <formula>$IS177&lt;$IR$1</formula>
    </cfRule>
  </conditionalFormatting>
  <conditionalFormatting sqref="C200:G200">
    <cfRule type="cellIs" dxfId="8" priority="48" stopIfTrue="1" operator="equal">
      <formula>0</formula>
    </cfRule>
    <cfRule type="cellIs" dxfId="7" priority="47" operator="equal">
      <formula>0</formula>
    </cfRule>
    <cfRule type="expression" dxfId="6" priority="728" stopIfTrue="1">
      <formula>#REF!&lt;$IB$2</formula>
    </cfRule>
  </conditionalFormatting>
  <conditionalFormatting sqref="D13:G13">
    <cfRule type="expression" dxfId="5" priority="264" stopIfTrue="1">
      <formula>$IK15&lt;$IJ$2</formula>
    </cfRule>
  </conditionalFormatting>
  <conditionalFormatting sqref="D133:G133">
    <cfRule type="cellIs" dxfId="4" priority="205" stopIfTrue="1" operator="equal">
      <formula>0</formula>
    </cfRule>
    <cfRule type="cellIs" dxfId="3" priority="204" operator="equal">
      <formula>0</formula>
    </cfRule>
  </conditionalFormatting>
  <conditionalFormatting sqref="I183:O183">
    <cfRule type="expression" dxfId="2" priority="154" stopIfTrue="1">
      <formula>$IS189&lt;$IR$1</formula>
    </cfRule>
  </conditionalFormatting>
  <conditionalFormatting sqref="K141:Q141 K147:Q147 A104:G105 A172:G176 A8:G9 A13:C14 I13:O14 D14:G14 A16:G18 K21:Q22 I24:O24 A28:G30 B33:G33 A45:G46 A48:G50 A52:G53 L55:R55 A57:G57 J58:P58 K60:Q60 A66:G70 B73:G74 A74 B76:G83 A77:A83 A91:G92 A96:G100 J103:L103 M103:P104 Q104:S104 A111:G113 I112:O112 B116:G116 B118:G125 A119 A121:A125 A138:G143 A155:G155 A159:A161 B159:G165 A163:A165 A178:G183 I183:O183">
    <cfRule type="cellIs" dxfId="1" priority="133" stopIfTrue="1" operator="equal">
      <formula>0</formula>
    </cfRule>
  </conditionalFormatting>
  <conditionalFormatting sqref="K141:Q141 K147:Q147">
    <cfRule type="expression" dxfId="0" priority="132" stopIfTrue="1">
      <formula>$IS142&lt;$IR$1</formula>
    </cfRule>
  </conditionalFormatting>
  <pageMargins left="0.75" right="0.75" top="0.48" bottom="0.4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безлактозная диета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dcterms:created xsi:type="dcterms:W3CDTF">1996-10-08T23:32:33Z</dcterms:created>
  <dcterms:modified xsi:type="dcterms:W3CDTF">2025-05-26T09:46:03Z</dcterms:modified>
</cp:coreProperties>
</file>